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217B755-6EC8-4F2E-A347-A7A8B107D49B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G19" i="8"/>
  <c r="F19" i="8"/>
  <c r="E19" i="8"/>
  <c r="D19" i="8"/>
  <c r="G20" i="7"/>
  <c r="G21" i="5"/>
  <c r="G21" i="4"/>
  <c r="E21" i="4"/>
  <c r="D21" i="4"/>
  <c r="F21" i="4"/>
  <c r="G21" i="3"/>
  <c r="F21" i="3"/>
  <c r="E21" i="3"/>
  <c r="D21" i="3"/>
  <c r="G19" i="2"/>
  <c r="F19" i="2"/>
  <c r="E19" i="2"/>
  <c r="D19" i="2"/>
  <c r="G10" i="3" l="1"/>
  <c r="F10" i="3"/>
  <c r="E10" i="3"/>
  <c r="D10" i="3"/>
  <c r="F11" i="3" l="1"/>
  <c r="E11" i="3"/>
  <c r="G27" i="8"/>
  <c r="F27" i="8"/>
  <c r="E27" i="8"/>
  <c r="D27" i="8"/>
  <c r="D21" i="1" l="1"/>
  <c r="F8" i="9" l="1"/>
  <c r="E8" i="9"/>
  <c r="D8" i="9"/>
  <c r="G8" i="10"/>
  <c r="F8" i="10"/>
  <c r="E8" i="10"/>
  <c r="D8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F21" i="1" l="1"/>
  <c r="E21" i="1"/>
  <c r="G21" i="1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9" i="3"/>
  <c r="E29" i="3"/>
  <c r="D29" i="3"/>
  <c r="D28" i="7"/>
  <c r="E28" i="7"/>
  <c r="F28" i="7"/>
  <c r="G28" i="7"/>
  <c r="E10" i="1" l="1"/>
  <c r="G21" i="6"/>
  <c r="F21" i="6"/>
  <c r="E21" i="6"/>
  <c r="D21" i="6"/>
  <c r="G29" i="3"/>
  <c r="D29" i="6" l="1"/>
  <c r="D33" i="6"/>
  <c r="E22" i="6"/>
  <c r="E29" i="6" s="1"/>
  <c r="E33" i="6" s="1"/>
  <c r="E44" i="6" s="1"/>
  <c r="D29" i="10"/>
  <c r="D33" i="10" s="1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7" i="8"/>
  <c r="F7" i="8"/>
  <c r="E7" i="8"/>
  <c r="D7" i="8"/>
  <c r="F20" i="7"/>
  <c r="E20" i="7"/>
  <c r="D20" i="7"/>
  <c r="G29" i="5"/>
  <c r="F29" i="5"/>
  <c r="E29" i="5"/>
  <c r="D29" i="5"/>
  <c r="F21" i="5"/>
  <c r="E21" i="5"/>
  <c r="D21" i="5"/>
  <c r="G29" i="4"/>
  <c r="G33" i="4" s="1"/>
  <c r="F29" i="4"/>
  <c r="F33" i="4" s="1"/>
  <c r="E29" i="4"/>
  <c r="E33" i="4" s="1"/>
  <c r="D29" i="4"/>
  <c r="D33" i="4" s="1"/>
  <c r="G27" i="2"/>
  <c r="F27" i="2"/>
  <c r="E27" i="2"/>
  <c r="D27" i="2"/>
  <c r="G7" i="2"/>
  <c r="F7" i="2"/>
  <c r="E7" i="2"/>
  <c r="D7" i="2"/>
  <c r="G24" i="4" l="1"/>
  <c r="G23" i="4"/>
  <c r="D31" i="8"/>
  <c r="D41" i="8" s="1"/>
  <c r="F30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1" i="2"/>
  <c r="D44" i="2" s="1"/>
  <c r="E31" i="8"/>
  <c r="E41" i="8" s="1"/>
  <c r="G31" i="8"/>
  <c r="E22" i="10"/>
  <c r="F31" i="8"/>
  <c r="F41" i="8" s="1"/>
  <c r="E28" i="8"/>
  <c r="E20" i="8"/>
  <c r="D32" i="7"/>
  <c r="D42" i="7" s="1"/>
  <c r="E30" i="6"/>
  <c r="E33" i="5"/>
  <c r="E44" i="5" s="1"/>
  <c r="D33" i="5"/>
  <c r="D44" i="5" s="1"/>
  <c r="F33" i="5"/>
  <c r="F44" i="5" s="1"/>
  <c r="E42" i="4"/>
  <c r="E30" i="4"/>
  <c r="F42" i="4"/>
  <c r="E30" i="10"/>
  <c r="F31" i="2"/>
  <c r="F44" i="2" s="1"/>
  <c r="F20" i="2"/>
  <c r="E22" i="4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9" i="7"/>
  <c r="G32" i="7"/>
  <c r="E32" i="7"/>
  <c r="E42" i="7" s="1"/>
  <c r="E21" i="7"/>
  <c r="F21" i="7"/>
  <c r="D44" i="6"/>
  <c r="F22" i="6"/>
  <c r="F29" i="6" s="1"/>
  <c r="F33" i="6" s="1"/>
  <c r="F44" i="6" s="1"/>
  <c r="E30" i="5"/>
  <c r="F30" i="5"/>
  <c r="G33" i="5"/>
  <c r="E22" i="5"/>
  <c r="F22" i="5"/>
  <c r="F30" i="4"/>
  <c r="D42" i="4"/>
  <c r="F22" i="4"/>
  <c r="E30" i="3"/>
  <c r="F30" i="3"/>
  <c r="E28" i="2"/>
  <c r="F28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1" i="2"/>
  <c r="G31" i="2"/>
  <c r="G29" i="1"/>
  <c r="F29" i="1"/>
  <c r="E29" i="1"/>
  <c r="D29" i="1"/>
  <c r="F10" i="1"/>
  <c r="G54" i="11" l="1"/>
  <c r="F50" i="14"/>
  <c r="G16" i="11"/>
  <c r="G47" i="11"/>
  <c r="E50" i="14"/>
  <c r="E61" i="14"/>
  <c r="D63" i="14" s="1"/>
  <c r="D65" i="14" s="1"/>
  <c r="G32" i="14"/>
  <c r="G37" i="5"/>
  <c r="G11" i="5"/>
  <c r="G10" i="5"/>
  <c r="G31" i="7"/>
  <c r="G30" i="7"/>
  <c r="G10" i="7"/>
  <c r="G9" i="7"/>
  <c r="G11" i="4"/>
  <c r="G10" i="4"/>
  <c r="G35" i="8"/>
  <c r="G30" i="8"/>
  <c r="G29" i="8"/>
  <c r="G21" i="8"/>
  <c r="G22" i="8"/>
  <c r="G9" i="8"/>
  <c r="G10" i="8"/>
  <c r="G22" i="7"/>
  <c r="G23" i="7"/>
  <c r="G31" i="5"/>
  <c r="G32" i="5"/>
  <c r="G23" i="5"/>
  <c r="G24" i="5"/>
  <c r="G31" i="4"/>
  <c r="G32" i="4"/>
  <c r="G29" i="2"/>
  <c r="G30" i="2"/>
  <c r="G10" i="2"/>
  <c r="G9" i="2"/>
  <c r="G22" i="2"/>
  <c r="G21" i="2"/>
  <c r="G36" i="7"/>
  <c r="G36" i="4"/>
  <c r="D42" i="8"/>
  <c r="D43" i="8" s="1"/>
  <c r="F33" i="2"/>
  <c r="D45" i="5"/>
  <c r="D46" i="5" s="1"/>
  <c r="E33" i="8"/>
  <c r="F33" i="8"/>
  <c r="F35" i="5"/>
  <c r="G38" i="4"/>
  <c r="G37" i="8"/>
  <c r="G38" i="7"/>
  <c r="F30" i="6"/>
  <c r="D45" i="6"/>
  <c r="D46" i="6" s="1"/>
  <c r="E35" i="5"/>
  <c r="G39" i="5"/>
  <c r="D43" i="4"/>
  <c r="D44" i="4" s="1"/>
  <c r="E35" i="6"/>
  <c r="F35" i="4"/>
  <c r="F36" i="15"/>
  <c r="D36" i="15"/>
  <c r="E22" i="1"/>
  <c r="E34" i="7"/>
  <c r="F35" i="6"/>
  <c r="E35" i="4"/>
  <c r="E33" i="2"/>
  <c r="E44" i="2"/>
  <c r="F22" i="1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5" i="2"/>
  <c r="G37" i="2"/>
  <c r="F30" i="1"/>
  <c r="F33" i="1"/>
  <c r="E30" i="1"/>
  <c r="E65" i="14" l="1"/>
  <c r="F65" i="14"/>
  <c r="G32" i="1"/>
  <c r="G12" i="1"/>
  <c r="G31" i="1"/>
  <c r="G11" i="1"/>
  <c r="G23" i="1"/>
  <c r="G24" i="1"/>
  <c r="E43" i="8"/>
  <c r="F43" i="8"/>
  <c r="E46" i="5"/>
  <c r="F46" i="5"/>
  <c r="E44" i="4"/>
  <c r="F44" i="4"/>
  <c r="F46" i="6"/>
  <c r="E46" i="6"/>
  <c r="D46" i="2"/>
  <c r="E35" i="1"/>
  <c r="G38" i="1"/>
  <c r="G36" i="1"/>
  <c r="F35" i="1"/>
  <c r="F43" i="1"/>
  <c r="D44" i="1" s="1"/>
  <c r="D45" i="1" s="1"/>
  <c r="D48" i="2" l="1"/>
  <c r="F48" i="2"/>
  <c r="E48" i="2"/>
  <c r="F45" i="1"/>
  <c r="E45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3" i="10"/>
  <c r="G11" i="10" l="1"/>
  <c r="G10" i="10"/>
  <c r="G32" i="10"/>
  <c r="G31" i="10"/>
  <c r="G24" i="10"/>
  <c r="G23" i="10"/>
  <c r="G38" i="10"/>
  <c r="G36" i="10"/>
  <c r="D42" i="10"/>
  <c r="E9" i="10"/>
  <c r="E33" i="10"/>
  <c r="E42" i="10" s="1"/>
  <c r="F9" i="10"/>
  <c r="F33" i="10"/>
  <c r="F35" i="10" l="1"/>
  <c r="E35" i="10"/>
  <c r="F42" i="10"/>
  <c r="D43" i="10" s="1"/>
  <c r="D44" i="10" s="1"/>
  <c r="E44" i="10" l="1"/>
  <c r="F44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3" i="3"/>
  <c r="E33" i="3"/>
  <c r="F33" i="3"/>
  <c r="G13" i="3" l="1"/>
  <c r="G12" i="3"/>
  <c r="D33" i="3"/>
  <c r="D44" i="3" s="1"/>
  <c r="E44" i="3"/>
  <c r="F44" i="3"/>
  <c r="F22" i="3"/>
  <c r="E22" i="3"/>
  <c r="F35" i="3" l="1"/>
  <c r="E35" i="3"/>
  <c r="D45" i="3"/>
  <c r="D46" i="3" s="1"/>
  <c r="G31" i="3"/>
  <c r="G37" i="3"/>
  <c r="G32" i="3"/>
  <c r="G39" i="3"/>
  <c r="G24" i="3"/>
  <c r="G23" i="3"/>
  <c r="E46" i="3" l="1"/>
  <c r="F46" i="3"/>
</calcChain>
</file>

<file path=xl/sharedStrings.xml><?xml version="1.0" encoding="utf-8"?>
<sst xmlns="http://schemas.openxmlformats.org/spreadsheetml/2006/main" count="737" uniqueCount="164">
  <si>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</si>
  <si>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</si>
  <si>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</si>
  <si>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</si>
  <si>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</si>
  <si>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</si>
  <si>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</si>
  <si>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</si>
  <si>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</si>
  <si>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</si>
  <si>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</si>
  <si>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</si>
  <si>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</si>
  <si>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</si>
  <si>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</si>
  <si>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</si>
  <si>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</si>
  <si>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</si>
  <si>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</si>
  <si>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</si>
  <si>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</si>
  <si>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</si>
  <si>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</si>
  <si>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</si>
  <si>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</si>
  <si>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</si>
  <si>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</si>
  <si>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</si>
  <si>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</si>
  <si>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</si>
  <si>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</si>
  <si>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</si>
  <si>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</si>
  <si>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</si>
  <si>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</si>
  <si>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</si>
  <si>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</si>
  <si>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</si>
  <si>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</si>
  <si>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</si>
  <si>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</si>
  <si>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</si>
  <si>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</si>
  <si>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</si>
  <si>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</si>
  <si>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</si>
  <si>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</si>
  <si>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</si>
  <si>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</si>
  <si>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</si>
  <si>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</si>
  <si>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</si>
  <si>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</si>
  <si>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</si>
  <si>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</si>
  <si>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</si>
  <si>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</si>
  <si>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</si>
  <si>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</si>
  <si>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</si>
  <si>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</si>
  <si>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</si>
  <si>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</si>
  <si>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</si>
  <si>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</si>
  <si>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</si>
  <si>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</si>
  <si>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</si>
  <si>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</si>
  <si>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</si>
  <si>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</si>
  <si>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</si>
  <si>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</si>
  <si>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</si>
  <si>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</si>
  <si>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</si>
  <si>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250/5/20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</si>
  <si>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</si>
  <si>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</si>
  <si>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</si>
  <si>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</si>
  <si>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</si>
  <si>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</si>
  <si>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</si>
  <si>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</si>
  <si>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</si>
  <si>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</si>
  <si>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</si>
  <si>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</si>
  <si>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</si>
  <si>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Нектар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</si>
  <si>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</si>
  <si>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</si>
  <si>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</si>
  <si>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</si>
  <si>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</si>
  <si>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лимонный</t>
  </si>
  <si>
    <t>Напиток "Фантастик"</t>
  </si>
  <si>
    <t>Щи из свежей капусты со сметаной</t>
  </si>
  <si>
    <t>Сосиски отварные</t>
  </si>
  <si>
    <t>Помидоры свежие (порционно)</t>
  </si>
  <si>
    <t>Плов "Домашний" (в-т 2)</t>
  </si>
  <si>
    <t>Фрукты</t>
  </si>
  <si>
    <t>Запеканка из творога новая с повидлом</t>
  </si>
  <si>
    <t>Чай "Школьный" с апельсином</t>
  </si>
  <si>
    <t>Бутерброд "Домашний"</t>
  </si>
  <si>
    <t>Блинчики "Улыбка"</t>
  </si>
  <si>
    <t>Биточек "Воздушный"</t>
  </si>
  <si>
    <t xml:space="preserve">Каша расыпчатая рисовая </t>
  </si>
  <si>
    <t>Блины "Банановый рай"</t>
  </si>
  <si>
    <t>70/20</t>
  </si>
  <si>
    <t>Чай "Школьный" с лимоном</t>
  </si>
  <si>
    <t>Борщ с капустой и картофелем со сметаной</t>
  </si>
  <si>
    <t>Бутерброд "Крок Мисье"</t>
  </si>
  <si>
    <t>Блины "Шоколадный вулкан"</t>
  </si>
  <si>
    <t>Каша расыпчатая рисовая</t>
  </si>
  <si>
    <t>Мясное гнездо Вальдинепа</t>
  </si>
  <si>
    <t>75/50</t>
  </si>
  <si>
    <t>Блинчики фаршированные с колбасой и сыром</t>
  </si>
  <si>
    <t>135/5</t>
  </si>
  <si>
    <t>Творожно-фруктовая запеканка</t>
  </si>
  <si>
    <t>Пицца "Школьная"</t>
  </si>
  <si>
    <t>Гренки "Лакомка"</t>
  </si>
  <si>
    <t>Котлета "Нясвиж"</t>
  </si>
  <si>
    <t>Сырники из творога с вареньем</t>
  </si>
  <si>
    <t>Мясные шарики</t>
  </si>
  <si>
    <t>Каша расыпчатая гречневая</t>
  </si>
  <si>
    <t>Манник "Полосатик" с вареньем</t>
  </si>
  <si>
    <t>Драчена</t>
  </si>
  <si>
    <t>Напиток "Родничок" (в-т 2)</t>
  </si>
  <si>
    <t>Коврижка по-домашнему (В-1)</t>
  </si>
  <si>
    <t>Фрукты свежие</t>
  </si>
  <si>
    <t>Чай с апельсином</t>
  </si>
  <si>
    <t>Пирог</t>
  </si>
  <si>
    <t>Кондитерские изделия (зефир)</t>
  </si>
  <si>
    <t>Компот из сухофруктов "Школьный" (курага)</t>
  </si>
  <si>
    <t>Кондитерские изделия (мармелад)</t>
  </si>
  <si>
    <t>Кондитерские изделия (халва)</t>
  </si>
  <si>
    <t>Сок в ассортименте</t>
  </si>
  <si>
    <t>Чай "Школьный" с сахаром</t>
  </si>
  <si>
    <t>Рыба в сыре жаренная</t>
  </si>
  <si>
    <t>Капуста по-домашнему</t>
  </si>
  <si>
    <t>Мясо тушеное "Вкусное"</t>
  </si>
  <si>
    <t>50/25</t>
  </si>
  <si>
    <t xml:space="preserve">Каша вязкая гречневая 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</si>
  <si>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</si>
  <si>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</si>
  <si>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</si>
  <si>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</si>
  <si>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</si>
  <si>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>Борщ с картофелем со сметаной с мясом</t>
  </si>
  <si>
    <t>Бифштекс "Смачны"</t>
  </si>
  <si>
    <t>Гуляш детский</t>
  </si>
  <si>
    <t>50/15</t>
  </si>
  <si>
    <t>Биточки "Золотая рыбка"</t>
  </si>
  <si>
    <t>Биточки куриные "Наслаждение"</t>
  </si>
  <si>
    <t>Салат "Заря"</t>
  </si>
  <si>
    <t>Щи домашние со сметаной и мясом</t>
  </si>
  <si>
    <t>Суп картофельный с бобовыми и с мясом</t>
  </si>
  <si>
    <t>250/20</t>
  </si>
  <si>
    <t>Рассольник ленинградский со сметаной</t>
  </si>
  <si>
    <t>Борщ с капустой и картофелем со сметаной и с мясом</t>
  </si>
  <si>
    <t>Салат "Чайка"</t>
  </si>
  <si>
    <t>Салат "Горошек"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</si>
</sst>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Continuous" vertical="center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1" fillId="0" borderId="2" xfId="0" applyFont="1" applyFill="1" applyBorder="1"/>
    <xf numFmtId="0" fontId="0" fillId="0" borderId="2" xfId="0" applyFill="1" applyBorder="1"/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2" fillId="5" borderId="14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6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wrapText="1"/>
    </xf>
    <xf numFmtId="1" fontId="7" fillId="5" borderId="2" xfId="0" applyNumberFormat="1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opLeftCell="A4" workbookViewId="0">
      <selection activeCell="B15" sqref="B15:G15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8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6.5" customHeight="1" thickBot="1" x14ac:dyDescent="0.3">
      <c r="A4" s="1"/>
      <c r="B4" s="50" t="s">
        <v>99</v>
      </c>
      <c r="C4" s="51">
        <v>50</v>
      </c>
      <c r="D4" s="29">
        <v>4.95</v>
      </c>
      <c r="E4" s="19">
        <v>8.9499999999999993</v>
      </c>
      <c r="F4" s="19">
        <v>0.8</v>
      </c>
      <c r="G4" s="19">
        <v>103.5</v>
      </c>
    </row>
    <row r="5" spans="1:8" ht="17.25" customHeight="1" thickBot="1" x14ac:dyDescent="0.3">
      <c r="A5" s="1"/>
      <c r="B5" s="52" t="s">
        <v>71</v>
      </c>
      <c r="C5" s="51">
        <v>150</v>
      </c>
      <c r="D5" s="19">
        <v>5.0999999999999996</v>
      </c>
      <c r="E5" s="19">
        <v>4.3499999999999996</v>
      </c>
      <c r="F5" s="19">
        <v>30.3</v>
      </c>
      <c r="G5" s="19">
        <v>180</v>
      </c>
    </row>
    <row r="6" spans="1:8" ht="16.5" customHeight="1" thickBot="1" x14ac:dyDescent="0.3">
      <c r="A6" s="1"/>
      <c r="B6" s="53" t="s">
        <v>75</v>
      </c>
      <c r="C6" s="54">
        <v>200</v>
      </c>
      <c r="D6" s="19">
        <v>1.4</v>
      </c>
      <c r="E6" s="19">
        <v>1</v>
      </c>
      <c r="F6" s="29">
        <v>15</v>
      </c>
      <c r="G6" s="29">
        <v>78</v>
      </c>
    </row>
    <row r="7" spans="1:8" ht="16.5" thickBot="1" x14ac:dyDescent="0.3">
      <c r="A7" s="1"/>
      <c r="B7" s="55" t="s">
        <v>77</v>
      </c>
      <c r="C7" s="56">
        <v>40</v>
      </c>
      <c r="D7" s="11">
        <v>5.72</v>
      </c>
      <c r="E7" s="11">
        <v>7.92</v>
      </c>
      <c r="F7" s="11">
        <v>9.7200000000000006</v>
      </c>
      <c r="G7" s="11">
        <v>132.80000000000001</v>
      </c>
    </row>
    <row r="8" spans="1:8" ht="16.5" thickBot="1" x14ac:dyDescent="0.3">
      <c r="A8" s="1"/>
      <c r="B8" s="55"/>
      <c r="C8" s="56"/>
      <c r="D8" s="11"/>
      <c r="E8" s="11"/>
      <c r="F8" s="11"/>
      <c r="G8" s="11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54" t="s">
        <v>66</v>
      </c>
      <c r="C11" s="165"/>
      <c r="D11" s="165"/>
      <c r="E11" s="165"/>
      <c r="F11" s="166"/>
      <c r="G11" s="1">
        <f>G9*65/G33</f>
        <v>20.541845150565823</v>
      </c>
    </row>
    <row r="12" spans="1:8" x14ac:dyDescent="0.25">
      <c r="A12" s="1"/>
      <c r="B12" s="154" t="s">
        <v>67</v>
      </c>
      <c r="C12" s="165"/>
      <c r="D12" s="165"/>
      <c r="E12" s="165"/>
      <c r="F12" s="166"/>
      <c r="G12" s="1">
        <f>G9*75/G33</f>
        <v>23.702129019883639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30.75" customHeight="1" thickBot="1" x14ac:dyDescent="0.3">
      <c r="A14" s="1"/>
      <c r="B14" s="101" t="s">
        <v>145</v>
      </c>
      <c r="C14" s="102">
        <v>30</v>
      </c>
      <c r="D14" s="103">
        <v>1.4</v>
      </c>
      <c r="E14" s="103">
        <v>0</v>
      </c>
      <c r="F14" s="103">
        <v>0.65</v>
      </c>
      <c r="G14" s="103">
        <v>9.6</v>
      </c>
    </row>
    <row r="15" spans="1:8" ht="16.5" thickBot="1" x14ac:dyDescent="0.3">
      <c r="A15" s="1"/>
      <c r="B15" s="104" t="s">
        <v>157</v>
      </c>
      <c r="C15" s="102" t="s">
        <v>76</v>
      </c>
      <c r="D15" s="103">
        <v>10.65</v>
      </c>
      <c r="E15" s="103">
        <v>7.32</v>
      </c>
      <c r="F15" s="103">
        <v>9.34</v>
      </c>
      <c r="G15" s="103">
        <v>148.80000000000001</v>
      </c>
    </row>
    <row r="16" spans="1:8" ht="16.5" thickBot="1" x14ac:dyDescent="0.3">
      <c r="A16" s="1"/>
      <c r="B16" s="101" t="s">
        <v>101</v>
      </c>
      <c r="C16" s="102" t="s">
        <v>62</v>
      </c>
      <c r="D16" s="103">
        <v>18.87</v>
      </c>
      <c r="E16" s="103">
        <v>6.8</v>
      </c>
      <c r="F16" s="103">
        <v>29.07</v>
      </c>
      <c r="G16" s="103">
        <v>251.6</v>
      </c>
    </row>
    <row r="17" spans="1:7" ht="16.5" thickBot="1" x14ac:dyDescent="0.3">
      <c r="A17" s="1"/>
      <c r="B17" s="101" t="s">
        <v>129</v>
      </c>
      <c r="C17" s="107">
        <v>200</v>
      </c>
      <c r="D17" s="108">
        <v>0.2</v>
      </c>
      <c r="E17" s="108"/>
      <c r="F17" s="108">
        <v>12.2</v>
      </c>
      <c r="G17" s="108">
        <v>48.2</v>
      </c>
    </row>
    <row r="18" spans="1:7" ht="16.5" thickBot="1" x14ac:dyDescent="0.3">
      <c r="A18" s="1"/>
      <c r="B18" s="101" t="s">
        <v>134</v>
      </c>
      <c r="C18" s="107">
        <v>40</v>
      </c>
      <c r="D18" s="108">
        <v>0.32</v>
      </c>
      <c r="E18" s="108"/>
      <c r="F18" s="108">
        <v>31.32</v>
      </c>
      <c r="G18" s="108">
        <v>121.6</v>
      </c>
    </row>
    <row r="19" spans="1:7" ht="16.5" thickBot="1" x14ac:dyDescent="0.3">
      <c r="A19" s="1"/>
      <c r="B19" s="109" t="s">
        <v>63</v>
      </c>
      <c r="C19" s="110">
        <v>40</v>
      </c>
      <c r="D19" s="111">
        <v>2.64</v>
      </c>
      <c r="E19" s="111">
        <v>0.48</v>
      </c>
      <c r="F19" s="111">
        <v>13.68</v>
      </c>
      <c r="G19" s="111">
        <v>72.400000000000006</v>
      </c>
    </row>
    <row r="20" spans="1:7" ht="16.5" thickBot="1" x14ac:dyDescent="0.3">
      <c r="A20" s="1"/>
      <c r="B20" s="112" t="s">
        <v>73</v>
      </c>
      <c r="C20" s="102">
        <v>30</v>
      </c>
      <c r="D20" s="103">
        <v>2.2799999999999998</v>
      </c>
      <c r="E20" s="103">
        <v>0.27</v>
      </c>
      <c r="F20" s="103">
        <v>14.01</v>
      </c>
      <c r="G20" s="103">
        <v>69.3</v>
      </c>
    </row>
    <row r="21" spans="1:7" x14ac:dyDescent="0.25">
      <c r="A21" s="1"/>
      <c r="B21" s="113" t="s">
        <v>10</v>
      </c>
      <c r="C21" s="114"/>
      <c r="D21" s="114">
        <f>SUM(D14:D20)</f>
        <v>36.36</v>
      </c>
      <c r="E21" s="114">
        <f>SUM(E14:E20)</f>
        <v>14.870000000000001</v>
      </c>
      <c r="F21" s="114">
        <f>SUM(F14:F20)</f>
        <v>110.27000000000002</v>
      </c>
      <c r="G21" s="114">
        <f>SUM(G14:G20)</f>
        <v>721.49999999999989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0.40896589658965898</v>
      </c>
      <c r="F22" s="1">
        <f>F21/D21</f>
        <v>3.0327282728272835</v>
      </c>
      <c r="G22" s="1"/>
    </row>
    <row r="23" spans="1:7" x14ac:dyDescent="0.25">
      <c r="A23" s="1"/>
      <c r="B23" s="154" t="s">
        <v>66</v>
      </c>
      <c r="C23" s="165"/>
      <c r="D23" s="165"/>
      <c r="E23" s="165"/>
      <c r="F23" s="166"/>
      <c r="G23" s="1">
        <f>G21*65/G33</f>
        <v>29.983696694584744</v>
      </c>
    </row>
    <row r="24" spans="1:7" x14ac:dyDescent="0.25">
      <c r="A24" s="1"/>
      <c r="B24" s="154" t="s">
        <v>67</v>
      </c>
      <c r="C24" s="165"/>
      <c r="D24" s="165"/>
      <c r="E24" s="165"/>
      <c r="F24" s="166"/>
      <c r="G24" s="1">
        <f>G21*75/G33</f>
        <v>34.596573109136244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24"/>
      <c r="B26" s="60" t="s">
        <v>74</v>
      </c>
      <c r="C26" s="57">
        <v>50</v>
      </c>
      <c r="D26" s="30">
        <v>2.8</v>
      </c>
      <c r="E26" s="30">
        <v>4.4000000000000004</v>
      </c>
      <c r="F26" s="30">
        <v>28.05</v>
      </c>
      <c r="G26" s="30">
        <v>156</v>
      </c>
    </row>
    <row r="27" spans="1:7" ht="15.75" x14ac:dyDescent="0.25">
      <c r="A27" s="24"/>
      <c r="B27" s="60" t="s">
        <v>89</v>
      </c>
      <c r="C27" s="61">
        <v>200</v>
      </c>
      <c r="D27" s="44">
        <v>4.2</v>
      </c>
      <c r="E27" s="45">
        <v>4</v>
      </c>
      <c r="F27" s="45">
        <v>18</v>
      </c>
      <c r="G27" s="44">
        <v>124.8</v>
      </c>
    </row>
    <row r="28" spans="1:7" ht="16.5" thickBot="1" x14ac:dyDescent="0.3">
      <c r="A28" s="24"/>
      <c r="B28" s="60" t="s">
        <v>102</v>
      </c>
      <c r="C28" s="61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7.6</v>
      </c>
      <c r="E29" s="1">
        <f>SUM(E26:E28)</f>
        <v>9</v>
      </c>
      <c r="F29" s="1">
        <f>SUM(F26:F28)</f>
        <v>60.75</v>
      </c>
      <c r="G29" s="1">
        <f>SUM(G26:G28)</f>
        <v>348.3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1.1842105263157896</v>
      </c>
      <c r="F30" s="1">
        <f>F29/D29</f>
        <v>7.9934210526315796</v>
      </c>
      <c r="G30" s="1"/>
    </row>
    <row r="31" spans="1:7" x14ac:dyDescent="0.25">
      <c r="A31" s="1"/>
      <c r="B31" s="154" t="s">
        <v>49</v>
      </c>
      <c r="C31" s="165"/>
      <c r="D31" s="165"/>
      <c r="E31" s="165"/>
      <c r="F31" s="166"/>
      <c r="G31" s="1">
        <f>G29*65/G33</f>
        <v>14.474458154849435</v>
      </c>
    </row>
    <row r="32" spans="1:7" x14ac:dyDescent="0.25">
      <c r="A32" s="1"/>
      <c r="B32" s="154" t="s">
        <v>50</v>
      </c>
      <c r="C32" s="165"/>
      <c r="D32" s="165"/>
      <c r="E32" s="165"/>
      <c r="F32" s="166"/>
      <c r="G32" s="1">
        <f>G29*75/G33</f>
        <v>16.701297870980117</v>
      </c>
    </row>
    <row r="33" spans="1:7" x14ac:dyDescent="0.25">
      <c r="A33" s="1"/>
      <c r="B33" s="3" t="s">
        <v>14</v>
      </c>
      <c r="C33" s="1"/>
      <c r="D33" s="1">
        <f>D9+D21+D29</f>
        <v>61.13</v>
      </c>
      <c r="E33" s="1">
        <f>E9+E21+E29</f>
        <v>46.09</v>
      </c>
      <c r="F33" s="1">
        <f>F9+F21+F29</f>
        <v>226.84000000000003</v>
      </c>
      <c r="G33" s="1">
        <f>G9+G21+G29</f>
        <v>1564.1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0.75396695566824801</v>
      </c>
      <c r="F35" s="1">
        <f>F33/D33</f>
        <v>3.7107803042695897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74.480952380952374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68.004347826086956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244.52</v>
      </c>
      <c r="E43" s="1">
        <f>E33*E42</f>
        <v>414.81000000000006</v>
      </c>
      <c r="F43" s="1">
        <f>F33*F42</f>
        <v>907.36000000000013</v>
      </c>
      <c r="G43" s="1"/>
    </row>
    <row r="44" spans="1:7" x14ac:dyDescent="0.25">
      <c r="A44" s="1"/>
      <c r="B44" s="3" t="s">
        <v>54</v>
      </c>
      <c r="C44" s="1"/>
      <c r="D44" s="1">
        <f>D43+E43+F43</f>
        <v>1566.69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15.60742712342582</v>
      </c>
      <c r="E45" s="1">
        <f>E43*100/D44</f>
        <v>26.476839706642672</v>
      </c>
      <c r="F45" s="1">
        <f>F43*100/D44</f>
        <v>57.915733169931521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3:F23"/>
    <mergeCell ref="B24:F24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4" workbookViewId="0">
      <selection activeCell="B13" sqref="B13:G13"/>
    </sheetView>
  </sheetViews>
  <sheetFormatPr defaultRowHeight="15" x14ac:dyDescent="0.25"/>
  <cols>
    <col min="1" max="1" width="4.28515625" customWidth="1"/>
    <col min="2" max="2" width="36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27" customHeight="1" thickBot="1" x14ac:dyDescent="0.3">
      <c r="A4" s="1"/>
      <c r="B4" s="59" t="s">
        <v>103</v>
      </c>
      <c r="C4" s="63" t="s">
        <v>61</v>
      </c>
      <c r="D4" s="20">
        <v>14</v>
      </c>
      <c r="E4" s="20">
        <v>7.4</v>
      </c>
      <c r="F4" s="20">
        <v>16.899999999999999</v>
      </c>
      <c r="G4" s="20">
        <v>186</v>
      </c>
    </row>
    <row r="5" spans="1:7" ht="14.25" customHeight="1" thickBot="1" x14ac:dyDescent="0.3">
      <c r="A5" s="1"/>
      <c r="B5" s="59" t="s">
        <v>104</v>
      </c>
      <c r="C5" s="51">
        <v>200</v>
      </c>
      <c r="D5" s="20">
        <v>0.46</v>
      </c>
      <c r="E5" s="31">
        <v>0.1</v>
      </c>
      <c r="F5" s="20">
        <v>22.9</v>
      </c>
      <c r="G5" s="31">
        <v>93.32</v>
      </c>
    </row>
    <row r="6" spans="1:7" ht="15.75" customHeight="1" x14ac:dyDescent="0.25">
      <c r="A6" s="1"/>
      <c r="B6" s="64" t="s">
        <v>105</v>
      </c>
      <c r="C6" s="65">
        <v>45</v>
      </c>
      <c r="D6" s="93">
        <v>2</v>
      </c>
      <c r="E6" s="93">
        <v>6.7</v>
      </c>
      <c r="F6" s="93">
        <v>12.8</v>
      </c>
      <c r="G6" s="93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54" t="s">
        <v>68</v>
      </c>
      <c r="C9" s="165"/>
      <c r="D9" s="165"/>
      <c r="E9" s="165"/>
      <c r="F9" s="166"/>
      <c r="G9" s="1">
        <f>G7*65/G31</f>
        <v>17.586407674964963</v>
      </c>
    </row>
    <row r="10" spans="1:7" x14ac:dyDescent="0.25">
      <c r="A10" s="1"/>
      <c r="B10" s="154" t="s">
        <v>67</v>
      </c>
      <c r="C10" s="165"/>
      <c r="D10" s="165"/>
      <c r="E10" s="165"/>
      <c r="F10" s="166"/>
      <c r="G10" s="1">
        <f>G7*75/G31</f>
        <v>20.292008855728803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15" t="s">
        <v>146</v>
      </c>
      <c r="C12" s="102">
        <v>50</v>
      </c>
      <c r="D12" s="103">
        <v>1.75</v>
      </c>
      <c r="E12" s="103">
        <v>4.3</v>
      </c>
      <c r="F12" s="103">
        <v>1.95</v>
      </c>
      <c r="G12" s="106">
        <v>64</v>
      </c>
    </row>
    <row r="13" spans="1:7" ht="32.25" thickBot="1" x14ac:dyDescent="0.3">
      <c r="A13" s="1"/>
      <c r="B13" s="115" t="s">
        <v>158</v>
      </c>
      <c r="C13" s="116" t="s">
        <v>159</v>
      </c>
      <c r="D13" s="103">
        <v>14.27</v>
      </c>
      <c r="E13" s="103">
        <v>5.82</v>
      </c>
      <c r="F13" s="103">
        <v>20.45</v>
      </c>
      <c r="G13" s="103">
        <v>191.4</v>
      </c>
    </row>
    <row r="14" spans="1:7" ht="16.5" thickBot="1" x14ac:dyDescent="0.3">
      <c r="A14" s="1"/>
      <c r="B14" s="115" t="s">
        <v>69</v>
      </c>
      <c r="C14" s="117">
        <v>150</v>
      </c>
      <c r="D14" s="108">
        <v>3.15</v>
      </c>
      <c r="E14" s="108">
        <v>4.95</v>
      </c>
      <c r="F14" s="108">
        <v>20.100000000000001</v>
      </c>
      <c r="G14" s="108">
        <v>138</v>
      </c>
    </row>
    <row r="15" spans="1:7" ht="16.5" thickBot="1" x14ac:dyDescent="0.3">
      <c r="A15" s="1"/>
      <c r="B15" s="115" t="s">
        <v>140</v>
      </c>
      <c r="C15" s="102">
        <v>60</v>
      </c>
      <c r="D15" s="118">
        <v>12.06</v>
      </c>
      <c r="E15" s="118">
        <v>8.4</v>
      </c>
      <c r="F15" s="118">
        <v>22.8</v>
      </c>
      <c r="G15" s="118">
        <v>124.2</v>
      </c>
    </row>
    <row r="16" spans="1:7" ht="32.25" thickBot="1" x14ac:dyDescent="0.3">
      <c r="A16" s="1"/>
      <c r="B16" s="109" t="s">
        <v>135</v>
      </c>
      <c r="C16" s="119">
        <v>200</v>
      </c>
      <c r="D16" s="103">
        <v>0.6</v>
      </c>
      <c r="E16" s="103"/>
      <c r="F16" s="103">
        <v>16.399999999999999</v>
      </c>
      <c r="G16" s="103">
        <v>68</v>
      </c>
    </row>
    <row r="17" spans="1:7" ht="16.5" thickBot="1" x14ac:dyDescent="0.3">
      <c r="A17" s="1"/>
      <c r="B17" s="112" t="s">
        <v>63</v>
      </c>
      <c r="C17" s="119">
        <v>30</v>
      </c>
      <c r="D17" s="103">
        <v>1.98</v>
      </c>
      <c r="E17" s="103">
        <v>0.36</v>
      </c>
      <c r="F17" s="103">
        <v>10.26</v>
      </c>
      <c r="G17" s="103">
        <v>54.3</v>
      </c>
    </row>
    <row r="18" spans="1:7" ht="16.5" thickBot="1" x14ac:dyDescent="0.3">
      <c r="A18" s="1"/>
      <c r="B18" s="112" t="s">
        <v>73</v>
      </c>
      <c r="C18" s="120">
        <v>30</v>
      </c>
      <c r="D18" s="111">
        <v>2.2799999999999998</v>
      </c>
      <c r="E18" s="111">
        <v>0.27</v>
      </c>
      <c r="F18" s="111">
        <v>14.01</v>
      </c>
      <c r="G18" s="111">
        <v>69.3</v>
      </c>
    </row>
    <row r="19" spans="1:7" s="147" customFormat="1" x14ac:dyDescent="0.25">
      <c r="A19" s="44"/>
      <c r="B19" s="148" t="s">
        <v>10</v>
      </c>
      <c r="C19" s="44"/>
      <c r="D19" s="44">
        <f>SUM(D12:D18)</f>
        <v>36.089999999999996</v>
      </c>
      <c r="E19" s="44">
        <f>SUM(E12:E18)</f>
        <v>24.099999999999998</v>
      </c>
      <c r="F19" s="44">
        <f>SUM(F12:F18)</f>
        <v>105.97</v>
      </c>
      <c r="G19" s="44">
        <f>SUM(G12:G18)</f>
        <v>709.19999999999993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0.66777500692712666</v>
      </c>
      <c r="F20" s="1">
        <f>F19/D19</f>
        <v>2.9362704350235527</v>
      </c>
      <c r="G20" s="1"/>
    </row>
    <row r="21" spans="1:7" x14ac:dyDescent="0.25">
      <c r="A21" s="1"/>
      <c r="B21" s="154" t="s">
        <v>66</v>
      </c>
      <c r="C21" s="165"/>
      <c r="D21" s="165"/>
      <c r="E21" s="165"/>
      <c r="F21" s="166"/>
      <c r="G21" s="1">
        <f>G19*65/G31</f>
        <v>31.210350640821655</v>
      </c>
    </row>
    <row r="22" spans="1:7" x14ac:dyDescent="0.25">
      <c r="A22" s="1"/>
      <c r="B22" s="154" t="s">
        <v>67</v>
      </c>
      <c r="C22" s="165"/>
      <c r="D22" s="165"/>
      <c r="E22" s="165"/>
      <c r="F22" s="166"/>
      <c r="G22" s="1">
        <f>G19*75/G31</f>
        <v>36.011943047101909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67" t="s">
        <v>106</v>
      </c>
      <c r="C24" s="54">
        <v>105</v>
      </c>
      <c r="D24" s="94">
        <v>10.62</v>
      </c>
      <c r="E24" s="94">
        <v>12.93</v>
      </c>
      <c r="F24" s="94">
        <v>20.12</v>
      </c>
      <c r="G24" s="94">
        <v>220.19</v>
      </c>
    </row>
    <row r="25" spans="1:7" ht="16.5" thickBot="1" x14ac:dyDescent="0.3">
      <c r="A25" s="1"/>
      <c r="B25" s="68" t="s">
        <v>96</v>
      </c>
      <c r="C25" s="69">
        <v>200</v>
      </c>
      <c r="D25" s="19">
        <v>0.2</v>
      </c>
      <c r="E25" s="19"/>
      <c r="F25" s="19">
        <v>14</v>
      </c>
      <c r="G25" s="19">
        <v>58</v>
      </c>
    </row>
    <row r="26" spans="1:7" ht="15.75" x14ac:dyDescent="0.25">
      <c r="A26" s="1"/>
      <c r="B26" s="68" t="s">
        <v>102</v>
      </c>
      <c r="C26" s="69">
        <v>150</v>
      </c>
      <c r="D26" s="32">
        <v>0.8</v>
      </c>
      <c r="E26" s="32">
        <v>0.8</v>
      </c>
      <c r="F26" s="32">
        <v>19.600000000000001</v>
      </c>
      <c r="G26" s="32">
        <v>90</v>
      </c>
    </row>
    <row r="27" spans="1:7" x14ac:dyDescent="0.25">
      <c r="A27" s="1"/>
      <c r="B27" s="3" t="s">
        <v>10</v>
      </c>
      <c r="C27" s="1"/>
      <c r="D27" s="1">
        <f>SUM(D24:D26)</f>
        <v>11.62</v>
      </c>
      <c r="E27" s="1">
        <f>SUM(E24:E26)</f>
        <v>13.73</v>
      </c>
      <c r="F27" s="1">
        <f>SUM(F24:F26)</f>
        <v>53.720000000000006</v>
      </c>
      <c r="G27" s="1">
        <f>SUM(G24:G26)</f>
        <v>368.19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1.1815834767641997</v>
      </c>
      <c r="F28" s="1">
        <f>F27/D27</f>
        <v>4.6230636833046477</v>
      </c>
      <c r="G28" s="1"/>
    </row>
    <row r="29" spans="1:7" x14ac:dyDescent="0.25">
      <c r="A29" s="1"/>
      <c r="B29" s="154" t="s">
        <v>66</v>
      </c>
      <c r="C29" s="165"/>
      <c r="D29" s="165"/>
      <c r="E29" s="165"/>
      <c r="F29" s="166"/>
      <c r="G29" s="1">
        <f>G27*65/G31</f>
        <v>16.203241684213378</v>
      </c>
    </row>
    <row r="30" spans="1:7" x14ac:dyDescent="0.25">
      <c r="A30" s="1"/>
      <c r="B30" s="154" t="s">
        <v>67</v>
      </c>
      <c r="C30" s="165"/>
      <c r="D30" s="165"/>
      <c r="E30" s="165"/>
      <c r="F30" s="166"/>
      <c r="G30" s="1">
        <f>G27*75/G31</f>
        <v>18.696048097169282</v>
      </c>
    </row>
    <row r="31" spans="1:7" x14ac:dyDescent="0.25">
      <c r="A31" s="1"/>
      <c r="B31" s="3" t="s">
        <v>14</v>
      </c>
      <c r="C31" s="1"/>
      <c r="D31" s="1">
        <f>D7+D19+D27</f>
        <v>64.17</v>
      </c>
      <c r="E31" s="1">
        <f>E7+E19+E27</f>
        <v>52.03</v>
      </c>
      <c r="F31" s="1">
        <f>F7+F19+F27</f>
        <v>212.29</v>
      </c>
      <c r="G31" s="1">
        <f>G7+G19+G27</f>
        <v>1477.01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0.81081502259622873</v>
      </c>
      <c r="F33" s="1">
        <f>F31/D31</f>
        <v>3.3082437275985659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7" t="s">
        <v>16</v>
      </c>
      <c r="C35" s="158"/>
      <c r="D35" s="158"/>
      <c r="E35" s="158"/>
      <c r="F35" s="159"/>
      <c r="G35" s="163">
        <f>G31*100/2100</f>
        <v>70.333809523809521</v>
      </c>
    </row>
    <row r="36" spans="1:7" x14ac:dyDescent="0.25">
      <c r="A36" s="1"/>
      <c r="B36" s="160"/>
      <c r="C36" s="161"/>
      <c r="D36" s="161"/>
      <c r="E36" s="161"/>
      <c r="F36" s="162"/>
      <c r="G36" s="164"/>
    </row>
    <row r="37" spans="1:7" x14ac:dyDescent="0.25">
      <c r="A37" s="1"/>
      <c r="B37" s="157" t="s">
        <v>15</v>
      </c>
      <c r="C37" s="158"/>
      <c r="D37" s="158"/>
      <c r="E37" s="158"/>
      <c r="F37" s="159"/>
      <c r="G37" s="163">
        <f>G31*100/2300</f>
        <v>64.217826086956521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53</v>
      </c>
      <c r="C44" s="1"/>
      <c r="D44" s="1">
        <f>D31*D42</f>
        <v>256.68</v>
      </c>
      <c r="E44" s="1">
        <f t="shared" ref="E44:F44" si="0">E31*E42</f>
        <v>468.27</v>
      </c>
      <c r="F44" s="1">
        <f t="shared" si="0"/>
        <v>849.16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3" t="s">
        <v>54</v>
      </c>
      <c r="C46" s="1"/>
      <c r="D46" s="1">
        <f>D44+E44+F44</f>
        <v>1574.1100000000001</v>
      </c>
      <c r="E46" s="1"/>
      <c r="F46" s="1"/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55</v>
      </c>
      <c r="C48" s="1"/>
      <c r="D48" s="1">
        <f>D44*100/D46</f>
        <v>16.306357243140567</v>
      </c>
      <c r="E48" s="1">
        <f>E44*100/D46</f>
        <v>29.748238687258194</v>
      </c>
      <c r="F48" s="1">
        <f>F44*100/D46</f>
        <v>53.945404069601231</v>
      </c>
      <c r="G48" s="1"/>
    </row>
    <row r="49" spans="1:7" x14ac:dyDescent="0.25">
      <c r="A49" s="1"/>
      <c r="B49" s="3"/>
      <c r="C49" s="1"/>
      <c r="D49" s="1"/>
      <c r="E49" s="1"/>
      <c r="F49" s="1"/>
      <c r="G49" s="1"/>
    </row>
    <row r="50" spans="1:7" ht="15" customHeight="1" x14ac:dyDescent="0.25">
      <c r="A50" s="1"/>
      <c r="B50" s="4" t="s">
        <v>56</v>
      </c>
      <c r="C50" s="1"/>
      <c r="D50" s="3" t="s">
        <v>57</v>
      </c>
      <c r="E50" s="3" t="s">
        <v>58</v>
      </c>
      <c r="F50" s="3" t="s">
        <v>59</v>
      </c>
      <c r="G50" s="1"/>
    </row>
    <row r="52" spans="1:7" ht="15" customHeight="1" x14ac:dyDescent="0.25"/>
  </sheetData>
  <mergeCells count="10">
    <mergeCell ref="B30:F30"/>
    <mergeCell ref="B35:F36"/>
    <mergeCell ref="G35:G36"/>
    <mergeCell ref="B37:F38"/>
    <mergeCell ref="G37:G38"/>
    <mergeCell ref="B9:F9"/>
    <mergeCell ref="B10:F10"/>
    <mergeCell ref="B21:F21"/>
    <mergeCell ref="B22:F22"/>
    <mergeCell ref="B29:F29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topLeftCell="A4" workbookViewId="0">
      <selection activeCell="A17" sqref="A17:XFD17"/>
    </sheetView>
  </sheetViews>
  <sheetFormatPr defaultRowHeight="15" x14ac:dyDescent="0.25"/>
  <cols>
    <col min="1" max="1" width="4.7109375" customWidth="1"/>
    <col min="2" max="2" width="38.71093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55" t="s">
        <v>107</v>
      </c>
      <c r="C4" s="66">
        <v>50</v>
      </c>
      <c r="D4" s="94">
        <v>9.75</v>
      </c>
      <c r="E4" s="94">
        <v>3.95</v>
      </c>
      <c r="F4" s="94">
        <v>1.73</v>
      </c>
      <c r="G4" s="94">
        <v>82.3</v>
      </c>
    </row>
    <row r="5" spans="1:7" ht="21.75" customHeight="1" thickBot="1" x14ac:dyDescent="0.3">
      <c r="A5" s="1"/>
      <c r="B5" s="55" t="s">
        <v>108</v>
      </c>
      <c r="C5" s="54">
        <v>150</v>
      </c>
      <c r="D5" s="19">
        <v>3.45</v>
      </c>
      <c r="E5" s="19">
        <v>4.2</v>
      </c>
      <c r="F5" s="29">
        <v>36.299999999999997</v>
      </c>
      <c r="G5" s="29">
        <v>196.5</v>
      </c>
    </row>
    <row r="6" spans="1:7" ht="16.5" thickBot="1" x14ac:dyDescent="0.3">
      <c r="A6" s="1"/>
      <c r="B6" s="59" t="s">
        <v>82</v>
      </c>
      <c r="C6" s="54">
        <v>200</v>
      </c>
      <c r="D6" s="20">
        <v>3.6</v>
      </c>
      <c r="E6" s="20">
        <v>2.8</v>
      </c>
      <c r="F6" s="31">
        <v>17.600000000000001</v>
      </c>
      <c r="G6" s="31">
        <v>110</v>
      </c>
    </row>
    <row r="7" spans="1:7" ht="21.75" customHeight="1" thickBot="1" x14ac:dyDescent="0.3">
      <c r="A7" s="1"/>
      <c r="B7" s="70" t="s">
        <v>63</v>
      </c>
      <c r="C7" s="54">
        <v>30</v>
      </c>
      <c r="D7" s="20">
        <v>1.98</v>
      </c>
      <c r="E7" s="20">
        <v>0.36</v>
      </c>
      <c r="F7" s="20">
        <v>10.26</v>
      </c>
      <c r="G7" s="20">
        <v>54.3</v>
      </c>
    </row>
    <row r="8" spans="1:7" ht="16.5" thickBot="1" x14ac:dyDescent="0.3">
      <c r="A8" s="1"/>
      <c r="B8" s="59" t="s">
        <v>77</v>
      </c>
      <c r="C8" s="71">
        <v>40</v>
      </c>
      <c r="D8" s="11">
        <v>5.72</v>
      </c>
      <c r="E8" s="11">
        <v>7.92</v>
      </c>
      <c r="F8" s="11">
        <v>9.7200000000000006</v>
      </c>
      <c r="G8" s="11">
        <v>132.80000000000001</v>
      </c>
    </row>
    <row r="9" spans="1:7" ht="16.5" thickBot="1" x14ac:dyDescent="0.3">
      <c r="A9" s="1"/>
      <c r="B9" s="60"/>
      <c r="C9" s="72"/>
      <c r="D9" s="11"/>
      <c r="E9" s="11"/>
      <c r="F9" s="11"/>
      <c r="G9" s="11"/>
    </row>
    <row r="10" spans="1:7" ht="15.75" x14ac:dyDescent="0.25">
      <c r="A10" s="1"/>
      <c r="B10" s="60" t="s">
        <v>10</v>
      </c>
      <c r="C10" s="72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46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54" t="s">
        <v>66</v>
      </c>
      <c r="C12" s="165"/>
      <c r="D12" s="165"/>
      <c r="E12" s="165"/>
      <c r="F12" s="166"/>
      <c r="G12" s="1">
        <f>G10*65/G33</f>
        <v>21.533058754501219</v>
      </c>
    </row>
    <row r="13" spans="1:7" x14ac:dyDescent="0.25">
      <c r="A13" s="1"/>
      <c r="B13" s="154" t="s">
        <v>67</v>
      </c>
      <c r="C13" s="165"/>
      <c r="D13" s="165"/>
      <c r="E13" s="165"/>
      <c r="F13" s="166"/>
      <c r="G13" s="1">
        <f>G10*75/G33</f>
        <v>24.845837024424483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32.25" thickBot="1" x14ac:dyDescent="0.3">
      <c r="A15" s="1"/>
      <c r="B15" s="115" t="s">
        <v>160</v>
      </c>
      <c r="C15" s="102" t="s">
        <v>64</v>
      </c>
      <c r="D15" s="103">
        <v>1.88</v>
      </c>
      <c r="E15" s="103">
        <v>5</v>
      </c>
      <c r="F15" s="103">
        <v>14.92</v>
      </c>
      <c r="G15" s="103">
        <v>110.3</v>
      </c>
    </row>
    <row r="16" spans="1:7" ht="16.5" thickBot="1" x14ac:dyDescent="0.3">
      <c r="A16" s="1"/>
      <c r="B16" s="115" t="s">
        <v>141</v>
      </c>
      <c r="C16" s="119">
        <v>200</v>
      </c>
      <c r="D16" s="103">
        <v>12.2</v>
      </c>
      <c r="E16" s="103">
        <v>14.4</v>
      </c>
      <c r="F16" s="103">
        <v>18.2</v>
      </c>
      <c r="G16" s="103">
        <v>251.92</v>
      </c>
    </row>
    <row r="17" spans="1:7" ht="16.5" thickBot="1" x14ac:dyDescent="0.3">
      <c r="A17" s="1"/>
      <c r="B17" s="122" t="s">
        <v>139</v>
      </c>
      <c r="C17" s="102">
        <v>200</v>
      </c>
      <c r="D17" s="111">
        <v>0.2</v>
      </c>
      <c r="E17" s="111">
        <v>0.06</v>
      </c>
      <c r="F17" s="111">
        <v>15</v>
      </c>
      <c r="G17" s="111">
        <v>56</v>
      </c>
    </row>
    <row r="18" spans="1:7" ht="16.5" thickBot="1" x14ac:dyDescent="0.3">
      <c r="A18" s="1"/>
      <c r="B18" s="122" t="s">
        <v>136</v>
      </c>
      <c r="C18" s="123">
        <v>40</v>
      </c>
      <c r="D18" s="111">
        <v>3.32</v>
      </c>
      <c r="E18" s="111">
        <v>3.52</v>
      </c>
      <c r="F18" s="111">
        <v>30.24</v>
      </c>
      <c r="G18" s="111">
        <v>167.2</v>
      </c>
    </row>
    <row r="19" spans="1:7" ht="16.5" thickBot="1" x14ac:dyDescent="0.3">
      <c r="A19" s="1"/>
      <c r="B19" s="115" t="s">
        <v>63</v>
      </c>
      <c r="C19" s="124">
        <v>30</v>
      </c>
      <c r="D19" s="111">
        <v>1.98</v>
      </c>
      <c r="E19" s="111">
        <v>0.36</v>
      </c>
      <c r="F19" s="111">
        <v>10.26</v>
      </c>
      <c r="G19" s="111">
        <v>54.3</v>
      </c>
    </row>
    <row r="20" spans="1:7" ht="15.75" x14ac:dyDescent="0.25">
      <c r="A20" s="1"/>
      <c r="B20" s="115" t="s">
        <v>131</v>
      </c>
      <c r="C20" s="124">
        <v>200</v>
      </c>
      <c r="D20" s="125">
        <v>1.8</v>
      </c>
      <c r="E20" s="125">
        <v>0.4</v>
      </c>
      <c r="F20" s="125">
        <v>16.2</v>
      </c>
      <c r="G20" s="125">
        <v>100</v>
      </c>
    </row>
    <row r="21" spans="1:7" x14ac:dyDescent="0.25">
      <c r="A21" s="1"/>
      <c r="B21" s="3" t="s">
        <v>10</v>
      </c>
      <c r="C21" s="1"/>
      <c r="D21" s="1">
        <f>SUM(D15:D20)</f>
        <v>21.38</v>
      </c>
      <c r="E21" s="1">
        <f>SUM(E15:E20)</f>
        <v>23.739999999999995</v>
      </c>
      <c r="F21" s="1">
        <f>SUM(F15:F20)</f>
        <v>104.82000000000001</v>
      </c>
      <c r="G21" s="1">
        <f>SUM(G15:G20)</f>
        <v>739.71999999999991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1.110383536014967</v>
      </c>
      <c r="F22" s="1">
        <f>F21/D21</f>
        <v>4.9027128157156223</v>
      </c>
      <c r="G22" s="1"/>
    </row>
    <row r="23" spans="1:7" x14ac:dyDescent="0.25">
      <c r="A23" s="1"/>
      <c r="B23" s="154" t="s">
        <v>66</v>
      </c>
      <c r="C23" s="165"/>
      <c r="D23" s="165"/>
      <c r="E23" s="165"/>
      <c r="F23" s="166"/>
      <c r="G23" s="1">
        <f>G21*65/G33</f>
        <v>27.658333429205829</v>
      </c>
    </row>
    <row r="24" spans="1:7" x14ac:dyDescent="0.25">
      <c r="A24" s="1"/>
      <c r="B24" s="154" t="s">
        <v>67</v>
      </c>
      <c r="C24" s="165"/>
      <c r="D24" s="165"/>
      <c r="E24" s="165"/>
      <c r="F24" s="166"/>
      <c r="G24" s="1">
        <f>G21*75/G33</f>
        <v>31.913461649083651</v>
      </c>
    </row>
    <row r="25" spans="1:7" x14ac:dyDescent="0.25">
      <c r="A25" s="1"/>
      <c r="B25" s="25" t="s">
        <v>13</v>
      </c>
      <c r="C25" s="26"/>
      <c r="D25" s="26"/>
      <c r="E25" s="26"/>
      <c r="F25" s="26"/>
      <c r="G25" s="26"/>
    </row>
    <row r="26" spans="1:7" ht="15.75" x14ac:dyDescent="0.25">
      <c r="A26" s="33"/>
      <c r="B26" s="60" t="s">
        <v>87</v>
      </c>
      <c r="C26" s="54">
        <v>100</v>
      </c>
      <c r="D26" s="32">
        <v>4.7</v>
      </c>
      <c r="E26" s="32">
        <v>4.7</v>
      </c>
      <c r="F26" s="32">
        <v>37</v>
      </c>
      <c r="G26" s="32">
        <v>208</v>
      </c>
    </row>
    <row r="27" spans="1:7" ht="16.5" thickBot="1" x14ac:dyDescent="0.3">
      <c r="A27" s="1"/>
      <c r="B27" s="60" t="s">
        <v>89</v>
      </c>
      <c r="C27" s="75">
        <v>200</v>
      </c>
      <c r="D27" s="19">
        <v>4.2</v>
      </c>
      <c r="E27" s="29">
        <v>4</v>
      </c>
      <c r="F27" s="19">
        <v>18</v>
      </c>
      <c r="G27" s="19">
        <v>124.8</v>
      </c>
    </row>
    <row r="28" spans="1:7" ht="16.5" thickBot="1" x14ac:dyDescent="0.3">
      <c r="A28" s="1"/>
      <c r="B28" s="60" t="s">
        <v>102</v>
      </c>
      <c r="C28" s="75">
        <v>150</v>
      </c>
      <c r="D28" s="34">
        <v>0.8</v>
      </c>
      <c r="E28" s="34">
        <v>0.8</v>
      </c>
      <c r="F28" s="34">
        <v>19.600000000000001</v>
      </c>
      <c r="G28" s="34">
        <v>90</v>
      </c>
    </row>
    <row r="29" spans="1:7" x14ac:dyDescent="0.25">
      <c r="A29" s="1"/>
      <c r="B29" s="3" t="s">
        <v>10</v>
      </c>
      <c r="C29" s="28"/>
      <c r="D29" s="28">
        <f>SUM(D26:D28)</f>
        <v>9.7000000000000011</v>
      </c>
      <c r="E29" s="28">
        <f>SUM(E26:E28)</f>
        <v>9.5</v>
      </c>
      <c r="F29" s="28">
        <f>SUM(F26:F28)</f>
        <v>74.599999999999994</v>
      </c>
      <c r="G29" s="28">
        <f>SUM(G26:G28)</f>
        <v>422.8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0.97938144329896892</v>
      </c>
      <c r="F30" s="1">
        <f>F29/D29</f>
        <v>7.6907216494845345</v>
      </c>
      <c r="G30" s="1"/>
    </row>
    <row r="31" spans="1:7" x14ac:dyDescent="0.25">
      <c r="A31" s="1"/>
      <c r="B31" s="154" t="s">
        <v>66</v>
      </c>
      <c r="C31" s="165"/>
      <c r="D31" s="165"/>
      <c r="E31" s="165"/>
      <c r="F31" s="166"/>
      <c r="G31" s="1">
        <f>G29*65/G33</f>
        <v>15.808607816292957</v>
      </c>
    </row>
    <row r="32" spans="1:7" x14ac:dyDescent="0.25">
      <c r="A32" s="1"/>
      <c r="B32" s="154" t="s">
        <v>67</v>
      </c>
      <c r="C32" s="165"/>
      <c r="D32" s="165"/>
      <c r="E32" s="165"/>
      <c r="F32" s="166"/>
      <c r="G32" s="1">
        <f>G29*75/G33</f>
        <v>18.240701326491873</v>
      </c>
    </row>
    <row r="33" spans="1:7" x14ac:dyDescent="0.25">
      <c r="A33" s="1"/>
      <c r="B33" s="3" t="s">
        <v>14</v>
      </c>
      <c r="C33" s="1"/>
      <c r="D33" s="1">
        <f>D10+D21+D29</f>
        <v>55.58</v>
      </c>
      <c r="E33" s="1">
        <f>E10+E21+E29</f>
        <v>52.469999999999992</v>
      </c>
      <c r="F33" s="1">
        <f>F10+F21+F29</f>
        <v>255.03</v>
      </c>
      <c r="G33" s="46">
        <f>G10+G21+G29</f>
        <v>1738.4199999999998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0.9440446203670384</v>
      </c>
      <c r="F35" s="1">
        <f>F33/D33</f>
        <v>4.5885210507376755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57" t="s">
        <v>16</v>
      </c>
      <c r="C37" s="158"/>
      <c r="D37" s="158"/>
      <c r="E37" s="158"/>
      <c r="F37" s="159"/>
      <c r="G37" s="163">
        <f>G33*100/2100</f>
        <v>82.781904761904741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A39" s="1"/>
      <c r="B39" s="157" t="s">
        <v>15</v>
      </c>
      <c r="C39" s="158"/>
      <c r="D39" s="158"/>
      <c r="E39" s="158"/>
      <c r="F39" s="159"/>
      <c r="G39" s="163">
        <f>G33*100/2300</f>
        <v>75.583478260869555</v>
      </c>
    </row>
    <row r="40" spans="1:7" x14ac:dyDescent="0.25">
      <c r="A40" s="1"/>
      <c r="B40" s="160"/>
      <c r="C40" s="161"/>
      <c r="D40" s="161"/>
      <c r="E40" s="161"/>
      <c r="F40" s="162"/>
      <c r="G40" s="164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51</v>
      </c>
      <c r="C42" s="3"/>
      <c r="D42" s="3"/>
      <c r="E42" s="3"/>
      <c r="F42" s="3"/>
      <c r="G42" s="3"/>
    </row>
    <row r="43" spans="1:7" x14ac:dyDescent="0.25">
      <c r="A43" s="1"/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53</v>
      </c>
      <c r="C44" s="1"/>
      <c r="D44" s="1">
        <f>D33*D43</f>
        <v>222.32</v>
      </c>
      <c r="E44" s="1">
        <f>E33*E43</f>
        <v>472.2299999999999</v>
      </c>
      <c r="F44" s="1">
        <f>F33*F43</f>
        <v>1020.12</v>
      </c>
      <c r="G44" s="1"/>
    </row>
    <row r="45" spans="1:7" x14ac:dyDescent="0.25">
      <c r="A45" s="1"/>
      <c r="B45" s="3" t="s">
        <v>54</v>
      </c>
      <c r="C45" s="1"/>
      <c r="D45" s="1">
        <f>D44+E44+F44</f>
        <v>1714.67</v>
      </c>
      <c r="E45" s="1"/>
      <c r="F45" s="1"/>
      <c r="G45" s="1"/>
    </row>
    <row r="46" spans="1:7" x14ac:dyDescent="0.25">
      <c r="A46" s="1"/>
      <c r="B46" s="4" t="s">
        <v>55</v>
      </c>
      <c r="C46" s="1"/>
      <c r="D46" s="1">
        <f>D44*100/D45</f>
        <v>12.965760175427341</v>
      </c>
      <c r="E46" s="1">
        <f>E44*100/D45</f>
        <v>27.540576320808078</v>
      </c>
      <c r="F46" s="1">
        <f>F44*100/D45</f>
        <v>59.493663503764573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B48" s="4" t="s">
        <v>56</v>
      </c>
      <c r="C48" s="1"/>
      <c r="D48" s="3" t="s">
        <v>57</v>
      </c>
      <c r="E48" s="3" t="s">
        <v>58</v>
      </c>
      <c r="F48" s="3" t="s">
        <v>59</v>
      </c>
      <c r="G48" s="1"/>
    </row>
    <row r="51" ht="15" customHeight="1" x14ac:dyDescent="0.25"/>
    <row r="53" ht="15" customHeight="1" x14ac:dyDescent="0.25"/>
  </sheetData>
  <mergeCells count="10">
    <mergeCell ref="B23:F23"/>
    <mergeCell ref="B12:F12"/>
    <mergeCell ref="B13:F13"/>
    <mergeCell ref="B39:F40"/>
    <mergeCell ref="G39:G40"/>
    <mergeCell ref="B24:F24"/>
    <mergeCell ref="B31:F31"/>
    <mergeCell ref="B32:F32"/>
    <mergeCell ref="B37:F38"/>
    <mergeCell ref="G37:G38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4" workbookViewId="0">
      <selection activeCell="B13" sqref="B13:G13"/>
    </sheetView>
  </sheetViews>
  <sheetFormatPr defaultRowHeight="15" x14ac:dyDescent="0.25"/>
  <cols>
    <col min="1" max="1" width="5.42578125" customWidth="1"/>
    <col min="2" max="2" width="35.57031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19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6.5" thickBot="1" x14ac:dyDescent="0.3">
      <c r="A4" s="1"/>
      <c r="B4" s="60" t="s">
        <v>94</v>
      </c>
      <c r="C4" s="54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7.25" customHeight="1" thickBot="1" x14ac:dyDescent="0.3">
      <c r="A5" s="1"/>
      <c r="B5" s="76" t="s">
        <v>111</v>
      </c>
      <c r="C5" s="77">
        <v>200</v>
      </c>
      <c r="D5" s="20">
        <v>0.2</v>
      </c>
      <c r="E5" s="20">
        <v>0.06</v>
      </c>
      <c r="F5" s="20">
        <v>12.8</v>
      </c>
      <c r="G5" s="31">
        <v>51.2</v>
      </c>
    </row>
    <row r="6" spans="1:8" ht="16.5" thickBot="1" x14ac:dyDescent="0.3">
      <c r="A6" s="1"/>
      <c r="B6" s="60" t="s">
        <v>133</v>
      </c>
      <c r="C6" s="78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ht="16.5" thickBot="1" x14ac:dyDescent="0.3">
      <c r="A7" s="33"/>
      <c r="B7" s="60"/>
      <c r="C7" s="78"/>
      <c r="D7" s="34"/>
      <c r="E7" s="34"/>
      <c r="F7" s="34"/>
      <c r="G7" s="35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54" t="s">
        <v>66</v>
      </c>
      <c r="C10" s="165"/>
      <c r="D10" s="165"/>
      <c r="E10" s="165"/>
      <c r="F10" s="166"/>
      <c r="G10" s="1">
        <f>G8*65/G33</f>
        <v>16.667243927218987</v>
      </c>
    </row>
    <row r="11" spans="1:8" x14ac:dyDescent="0.25">
      <c r="A11" s="1"/>
      <c r="B11" s="154" t="s">
        <v>67</v>
      </c>
      <c r="C11" s="165"/>
      <c r="D11" s="165"/>
      <c r="E11" s="165"/>
      <c r="F11" s="166"/>
      <c r="G11" s="1">
        <f>G8*75/G33</f>
        <v>19.231435300637294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1" t="s">
        <v>162</v>
      </c>
      <c r="C13" s="123">
        <v>50</v>
      </c>
      <c r="D13" s="103">
        <v>6.6</v>
      </c>
      <c r="E13" s="126">
        <v>11.7</v>
      </c>
      <c r="F13" s="103">
        <v>1.2</v>
      </c>
      <c r="G13" s="103">
        <v>136.5</v>
      </c>
    </row>
    <row r="14" spans="1:8" ht="32.25" thickBot="1" x14ac:dyDescent="0.3">
      <c r="A14" s="1"/>
      <c r="B14" s="101" t="s">
        <v>161</v>
      </c>
      <c r="C14" s="127" t="s">
        <v>76</v>
      </c>
      <c r="D14" s="111">
        <v>10.52</v>
      </c>
      <c r="E14" s="111">
        <v>7.07</v>
      </c>
      <c r="F14" s="111">
        <v>11.95</v>
      </c>
      <c r="G14" s="111">
        <v>153.9</v>
      </c>
    </row>
    <row r="15" spans="1:8" ht="15" customHeight="1" thickBot="1" x14ac:dyDescent="0.3">
      <c r="A15" s="1"/>
      <c r="B15" s="109" t="s">
        <v>142</v>
      </c>
      <c r="C15" s="107" t="s">
        <v>143</v>
      </c>
      <c r="D15" s="103">
        <v>21.6</v>
      </c>
      <c r="E15" s="103">
        <v>2.5</v>
      </c>
      <c r="F15" s="103">
        <v>2</v>
      </c>
      <c r="G15" s="106">
        <v>113.2</v>
      </c>
    </row>
    <row r="16" spans="1:8" ht="16.5" thickBot="1" x14ac:dyDescent="0.3">
      <c r="A16" s="1"/>
      <c r="B16" s="101" t="s">
        <v>83</v>
      </c>
      <c r="C16" s="107">
        <v>150</v>
      </c>
      <c r="D16" s="103">
        <v>3</v>
      </c>
      <c r="E16" s="103">
        <v>3</v>
      </c>
      <c r="F16" s="106">
        <v>14.6</v>
      </c>
      <c r="G16" s="106">
        <v>97</v>
      </c>
    </row>
    <row r="17" spans="1:8" ht="16.5" thickBot="1" x14ac:dyDescent="0.3">
      <c r="A17" s="1"/>
      <c r="B17" s="109" t="s">
        <v>97</v>
      </c>
      <c r="C17" s="119">
        <v>200</v>
      </c>
      <c r="D17" s="128">
        <v>0.09</v>
      </c>
      <c r="E17" s="128">
        <v>0.06</v>
      </c>
      <c r="F17" s="128">
        <v>8.52</v>
      </c>
      <c r="G17" s="128">
        <v>35.020000000000003</v>
      </c>
    </row>
    <row r="18" spans="1:8" ht="16.5" thickBot="1" x14ac:dyDescent="0.3">
      <c r="A18" s="1"/>
      <c r="B18" s="112" t="s">
        <v>63</v>
      </c>
      <c r="C18" s="129">
        <v>30</v>
      </c>
      <c r="D18" s="103">
        <v>1.98</v>
      </c>
      <c r="E18" s="103">
        <v>0.36</v>
      </c>
      <c r="F18" s="103">
        <v>10.26</v>
      </c>
      <c r="G18" s="103">
        <v>54.3</v>
      </c>
    </row>
    <row r="19" spans="1:8" ht="15.75" x14ac:dyDescent="0.25">
      <c r="A19" s="33"/>
      <c r="B19" s="112" t="s">
        <v>73</v>
      </c>
      <c r="C19" s="120">
        <v>30</v>
      </c>
      <c r="D19" s="130">
        <v>2.2799999999999998</v>
      </c>
      <c r="E19" s="130">
        <v>0.27</v>
      </c>
      <c r="F19" s="130">
        <v>14.01</v>
      </c>
      <c r="G19" s="130">
        <v>69.3</v>
      </c>
      <c r="H19" s="16"/>
    </row>
    <row r="20" spans="1:8" ht="15.75" x14ac:dyDescent="0.25">
      <c r="A20" s="33"/>
      <c r="B20" s="112" t="s">
        <v>137</v>
      </c>
      <c r="C20" s="120">
        <v>60</v>
      </c>
      <c r="D20" s="130">
        <v>6.96</v>
      </c>
      <c r="E20" s="130">
        <v>17.82</v>
      </c>
      <c r="F20" s="130">
        <v>32.4</v>
      </c>
      <c r="G20" s="130">
        <v>230.3</v>
      </c>
      <c r="H20" s="16"/>
    </row>
    <row r="21" spans="1:8" ht="15.75" x14ac:dyDescent="0.25">
      <c r="A21" s="33"/>
      <c r="B21" s="60" t="s">
        <v>10</v>
      </c>
      <c r="C21" s="51"/>
      <c r="D21" s="28">
        <f>SUM(D13:D20)</f>
        <v>53.03</v>
      </c>
      <c r="E21" s="28">
        <f>SUM(E13:E20)</f>
        <v>42.78</v>
      </c>
      <c r="F21" s="28">
        <f>SUM(F13:F20)</f>
        <v>94.94</v>
      </c>
      <c r="G21" s="28">
        <f>SUM(G13:G20)</f>
        <v>889.52</v>
      </c>
      <c r="H21" s="16"/>
    </row>
    <row r="22" spans="1:8" x14ac:dyDescent="0.25">
      <c r="A22" s="1"/>
      <c r="B22" s="3" t="s">
        <v>11</v>
      </c>
      <c r="C22" s="1"/>
      <c r="D22" s="1">
        <v>1</v>
      </c>
      <c r="E22" s="1">
        <f>E19/D19</f>
        <v>0.11842105263157897</v>
      </c>
      <c r="F22" s="1">
        <f>F19/D19</f>
        <v>6.1447368421052637</v>
      </c>
      <c r="G22" s="1"/>
    </row>
    <row r="23" spans="1:8" x14ac:dyDescent="0.25">
      <c r="A23" s="1"/>
      <c r="B23" s="154" t="s">
        <v>66</v>
      </c>
      <c r="C23" s="165"/>
      <c r="D23" s="165"/>
      <c r="E23" s="165"/>
      <c r="F23" s="166"/>
      <c r="G23" s="1">
        <f>G21*65/G33</f>
        <v>33.376512422647082</v>
      </c>
    </row>
    <row r="24" spans="1:8" x14ac:dyDescent="0.25">
      <c r="A24" s="1"/>
      <c r="B24" s="154" t="s">
        <v>70</v>
      </c>
      <c r="C24" s="165"/>
      <c r="D24" s="165"/>
      <c r="E24" s="165"/>
      <c r="F24" s="166"/>
      <c r="G24" s="1">
        <f>G21*75/G33</f>
        <v>38.511360487669712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60" t="s">
        <v>130</v>
      </c>
      <c r="C26" s="74">
        <v>60</v>
      </c>
      <c r="D26" s="32">
        <v>2.66</v>
      </c>
      <c r="E26" s="32">
        <v>3.32</v>
      </c>
      <c r="F26" s="32">
        <v>40.5</v>
      </c>
      <c r="G26" s="32">
        <v>207.6</v>
      </c>
    </row>
    <row r="27" spans="1:8" ht="15.75" x14ac:dyDescent="0.25">
      <c r="A27" s="1"/>
      <c r="B27" s="60" t="s">
        <v>80</v>
      </c>
      <c r="C27" s="54">
        <v>200</v>
      </c>
      <c r="D27" s="36">
        <v>6</v>
      </c>
      <c r="E27" s="36">
        <v>5</v>
      </c>
      <c r="F27" s="36">
        <v>8</v>
      </c>
      <c r="G27" s="36">
        <v>101</v>
      </c>
    </row>
    <row r="28" spans="1:8" ht="15.75" x14ac:dyDescent="0.25">
      <c r="A28" s="1"/>
      <c r="B28" s="60" t="s">
        <v>102</v>
      </c>
      <c r="C28" s="54">
        <v>200</v>
      </c>
      <c r="D28" s="30">
        <v>0.8</v>
      </c>
      <c r="E28" s="30">
        <v>0.8</v>
      </c>
      <c r="F28" s="30">
        <v>19.600000000000001</v>
      </c>
      <c r="G28" s="30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54" t="s">
        <v>66</v>
      </c>
      <c r="C31" s="165"/>
      <c r="D31" s="165"/>
      <c r="E31" s="165"/>
      <c r="F31" s="166"/>
      <c r="G31" s="1">
        <f>G29*65/G33</f>
        <v>14.956243650133922</v>
      </c>
    </row>
    <row r="32" spans="1:8" x14ac:dyDescent="0.25">
      <c r="A32" s="1"/>
      <c r="B32" s="154" t="s">
        <v>67</v>
      </c>
      <c r="C32" s="165"/>
      <c r="D32" s="165"/>
      <c r="E32" s="165"/>
      <c r="F32" s="166"/>
      <c r="G32" s="1">
        <f>G29*75/G33</f>
        <v>17.257204211692986</v>
      </c>
    </row>
    <row r="33" spans="1:7" x14ac:dyDescent="0.25">
      <c r="A33" s="1"/>
      <c r="B33" s="3" t="s">
        <v>14</v>
      </c>
      <c r="C33" s="1"/>
      <c r="D33" s="1">
        <f>D8+D21+D29</f>
        <v>75.390000000000015</v>
      </c>
      <c r="E33" s="1">
        <f>E8+E21+E29</f>
        <v>57.58</v>
      </c>
      <c r="F33" s="1">
        <f>F8+F21+F29</f>
        <v>246.23999999999998</v>
      </c>
      <c r="G33" s="1">
        <f>G8+G21+G29</f>
        <v>1732.3200000000002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0.76376177211831786</v>
      </c>
      <c r="F35" s="1">
        <f>F33/D33</f>
        <v>3.2662156784719452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82.491428571428585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75.318260869565236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301.56000000000006</v>
      </c>
      <c r="E42" s="1">
        <f>E33*E41</f>
        <v>518.22</v>
      </c>
      <c r="F42" s="1">
        <f>F33*F41</f>
        <v>984.95999999999992</v>
      </c>
      <c r="G42" s="1"/>
    </row>
    <row r="43" spans="1:7" x14ac:dyDescent="0.25">
      <c r="A43" s="1"/>
      <c r="B43" s="3" t="s">
        <v>54</v>
      </c>
      <c r="C43" s="1"/>
      <c r="D43" s="1">
        <f>D42+E42+F42</f>
        <v>1804.74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16.709332092157322</v>
      </c>
      <c r="E44" s="1">
        <f>E42*100/D43</f>
        <v>28.714385451644002</v>
      </c>
      <c r="F44" s="1">
        <f>F42*100/D43</f>
        <v>54.576282456198669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B14" sqref="B14:G14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20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65"/>
      <c r="D3" s="165"/>
      <c r="E3" s="165"/>
      <c r="F3" s="165"/>
      <c r="G3" s="165"/>
      <c r="H3" s="166"/>
    </row>
    <row r="4" spans="1:8" ht="16.5" thickBot="1" x14ac:dyDescent="0.3">
      <c r="A4" s="1"/>
      <c r="B4" s="62" t="s">
        <v>84</v>
      </c>
      <c r="C4" s="63" t="s">
        <v>86</v>
      </c>
      <c r="D4" s="19">
        <v>9.5</v>
      </c>
      <c r="E4" s="19">
        <v>15.3</v>
      </c>
      <c r="F4" s="19">
        <v>1.6</v>
      </c>
      <c r="G4" s="29">
        <v>182</v>
      </c>
    </row>
    <row r="5" spans="1:8" ht="21.75" customHeight="1" thickBot="1" x14ac:dyDescent="0.3">
      <c r="A5" s="1"/>
      <c r="B5" s="60" t="s">
        <v>132</v>
      </c>
      <c r="C5" s="80">
        <v>200</v>
      </c>
      <c r="D5" s="19">
        <v>1.4</v>
      </c>
      <c r="E5" s="19">
        <v>1</v>
      </c>
      <c r="F5" s="19">
        <v>15</v>
      </c>
      <c r="G5" s="29">
        <v>78</v>
      </c>
    </row>
    <row r="6" spans="1:8" ht="15.75" x14ac:dyDescent="0.25">
      <c r="A6" s="1"/>
      <c r="B6" s="59" t="s">
        <v>63</v>
      </c>
      <c r="C6" s="51">
        <v>30</v>
      </c>
      <c r="D6" s="30">
        <v>1.98</v>
      </c>
      <c r="E6" s="30">
        <v>0.36</v>
      </c>
      <c r="F6" s="30">
        <v>10.26</v>
      </c>
      <c r="G6" s="30">
        <v>54.3</v>
      </c>
    </row>
    <row r="7" spans="1:8" ht="15.75" x14ac:dyDescent="0.25">
      <c r="A7" s="1"/>
      <c r="B7" s="70" t="s">
        <v>113</v>
      </c>
      <c r="C7" s="58">
        <v>80</v>
      </c>
      <c r="D7" s="96">
        <v>6.3</v>
      </c>
      <c r="E7" s="97">
        <v>13.4</v>
      </c>
      <c r="F7" s="97">
        <v>20.100000000000001</v>
      </c>
      <c r="G7" s="97">
        <v>220.1</v>
      </c>
    </row>
    <row r="8" spans="1:8" x14ac:dyDescent="0.25">
      <c r="A8" s="1"/>
      <c r="B8" s="3" t="s">
        <v>10</v>
      </c>
      <c r="C8" s="1"/>
      <c r="D8" s="1">
        <f>SUM(D4:D7)</f>
        <v>19.18</v>
      </c>
      <c r="E8" s="1">
        <f>SUM(E4:E7)</f>
        <v>30.060000000000002</v>
      </c>
      <c r="F8" s="1">
        <f>SUM(F4:F7)</f>
        <v>46.96</v>
      </c>
      <c r="G8" s="1">
        <f>SUM(G4:G7)</f>
        <v>534.4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1.5672575599582901</v>
      </c>
      <c r="F9" s="1">
        <f>F8/D8</f>
        <v>2.448383733055266</v>
      </c>
      <c r="G9" s="1"/>
    </row>
    <row r="10" spans="1:8" x14ac:dyDescent="0.25">
      <c r="A10" s="1"/>
      <c r="B10" s="154" t="s">
        <v>66</v>
      </c>
      <c r="C10" s="165"/>
      <c r="D10" s="165"/>
      <c r="E10" s="165"/>
      <c r="F10" s="166"/>
      <c r="G10" s="1">
        <f>G8*65/G33</f>
        <v>18.718542867920462</v>
      </c>
    </row>
    <row r="11" spans="1:8" x14ac:dyDescent="0.25">
      <c r="A11" s="1"/>
      <c r="B11" s="154" t="s">
        <v>67</v>
      </c>
      <c r="C11" s="165"/>
      <c r="D11" s="165"/>
      <c r="E11" s="165"/>
      <c r="F11" s="166"/>
      <c r="G11" s="1">
        <f>G8*75/G33</f>
        <v>21.598318693754379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1" t="s">
        <v>147</v>
      </c>
      <c r="C13" s="102">
        <v>50</v>
      </c>
      <c r="D13" s="108">
        <v>3.81</v>
      </c>
      <c r="E13" s="108">
        <v>9.4</v>
      </c>
      <c r="F13" s="108">
        <v>0.98</v>
      </c>
      <c r="G13" s="108">
        <v>103.8</v>
      </c>
    </row>
    <row r="14" spans="1:8" ht="16.5" thickBot="1" x14ac:dyDescent="0.3">
      <c r="A14" s="1"/>
      <c r="B14" s="104" t="s">
        <v>157</v>
      </c>
      <c r="C14" s="102" t="s">
        <v>76</v>
      </c>
      <c r="D14" s="103">
        <v>10.65</v>
      </c>
      <c r="E14" s="103">
        <v>7.32</v>
      </c>
      <c r="F14" s="103">
        <v>9.34</v>
      </c>
      <c r="G14" s="103">
        <v>148.80000000000001</v>
      </c>
    </row>
    <row r="15" spans="1:8" ht="16.5" thickBot="1" x14ac:dyDescent="0.3">
      <c r="A15" s="1"/>
      <c r="B15" s="115" t="s">
        <v>151</v>
      </c>
      <c r="C15" s="102">
        <v>50</v>
      </c>
      <c r="D15" s="131">
        <v>10.06</v>
      </c>
      <c r="E15" s="131">
        <v>11.8</v>
      </c>
      <c r="F15" s="131">
        <v>9.4</v>
      </c>
      <c r="G15" s="131">
        <v>182.6</v>
      </c>
    </row>
    <row r="16" spans="1:8" ht="16.5" thickBot="1" x14ac:dyDescent="0.3">
      <c r="A16" s="1"/>
      <c r="B16" s="115" t="s">
        <v>69</v>
      </c>
      <c r="C16" s="102">
        <v>150</v>
      </c>
      <c r="D16" s="106">
        <v>3.15</v>
      </c>
      <c r="E16" s="103">
        <v>4.95</v>
      </c>
      <c r="F16" s="103">
        <v>20.100000000000001</v>
      </c>
      <c r="G16" s="103">
        <v>138</v>
      </c>
    </row>
    <row r="17" spans="1:7" ht="16.5" thickBot="1" x14ac:dyDescent="0.3">
      <c r="A17" s="1"/>
      <c r="B17" s="109" t="s">
        <v>82</v>
      </c>
      <c r="C17" s="102">
        <v>200</v>
      </c>
      <c r="D17" s="111">
        <v>3.6</v>
      </c>
      <c r="E17" s="111">
        <v>2.8</v>
      </c>
      <c r="F17" s="111">
        <v>23.4</v>
      </c>
      <c r="G17" s="132">
        <v>134</v>
      </c>
    </row>
    <row r="18" spans="1:7" ht="16.5" thickBot="1" x14ac:dyDescent="0.3">
      <c r="A18" s="1"/>
      <c r="B18" s="109" t="s">
        <v>63</v>
      </c>
      <c r="C18" s="133">
        <v>30</v>
      </c>
      <c r="D18" s="108">
        <v>1.98</v>
      </c>
      <c r="E18" s="108">
        <v>0.36</v>
      </c>
      <c r="F18" s="108">
        <v>10.26</v>
      </c>
      <c r="G18" s="108">
        <v>54.3</v>
      </c>
    </row>
    <row r="19" spans="1:7" ht="16.5" thickBot="1" x14ac:dyDescent="0.3">
      <c r="A19" s="1"/>
      <c r="B19" s="112" t="s">
        <v>73</v>
      </c>
      <c r="C19" s="134">
        <v>30</v>
      </c>
      <c r="D19" s="103">
        <v>2.2799999999999998</v>
      </c>
      <c r="E19" s="103">
        <v>0.27</v>
      </c>
      <c r="F19" s="103">
        <v>14.01</v>
      </c>
      <c r="G19" s="103">
        <v>69.3</v>
      </c>
    </row>
    <row r="20" spans="1:7" ht="15.75" x14ac:dyDescent="0.25">
      <c r="A20" s="1"/>
      <c r="B20" s="112" t="s">
        <v>131</v>
      </c>
      <c r="C20" s="120">
        <v>150</v>
      </c>
      <c r="D20" s="121">
        <v>2.25</v>
      </c>
      <c r="E20" s="121">
        <v>0.15</v>
      </c>
      <c r="F20" s="121">
        <v>31.5</v>
      </c>
      <c r="G20" s="121">
        <v>133.5</v>
      </c>
    </row>
    <row r="21" spans="1:7" x14ac:dyDescent="0.25">
      <c r="A21" s="1"/>
      <c r="B21" s="3" t="s">
        <v>10</v>
      </c>
      <c r="C21" s="1"/>
      <c r="D21" s="1">
        <f>SUM(D13:D19)</f>
        <v>35.53</v>
      </c>
      <c r="E21" s="1">
        <f>SUM(E13:E19)</f>
        <v>36.9</v>
      </c>
      <c r="F21" s="1">
        <f>SUM(F13:F19)</f>
        <v>87.490000000000009</v>
      </c>
      <c r="G21" s="1">
        <f>SUM(G13:G20)</f>
        <v>964.3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1.0385589642555586</v>
      </c>
      <c r="F22" s="1">
        <f>F21/D21</f>
        <v>2.4624261187728682</v>
      </c>
      <c r="G22" s="1"/>
    </row>
    <row r="23" spans="1:7" x14ac:dyDescent="0.25">
      <c r="A23" s="1"/>
      <c r="B23" s="154" t="s">
        <v>68</v>
      </c>
      <c r="C23" s="165"/>
      <c r="D23" s="165"/>
      <c r="E23" s="165"/>
      <c r="F23" s="166"/>
      <c r="G23" s="1">
        <f>G21*65/G33</f>
        <v>33.776741930268905</v>
      </c>
    </row>
    <row r="24" spans="1:7" x14ac:dyDescent="0.25">
      <c r="A24" s="1"/>
      <c r="B24" s="154" t="s">
        <v>67</v>
      </c>
      <c r="C24" s="165"/>
      <c r="D24" s="165"/>
      <c r="E24" s="165"/>
      <c r="F24" s="166"/>
      <c r="G24" s="1">
        <f>G21*75/G33</f>
        <v>38.973163765694892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60" t="s">
        <v>114</v>
      </c>
      <c r="C26" s="74" t="s">
        <v>110</v>
      </c>
      <c r="D26" s="97">
        <v>6.31</v>
      </c>
      <c r="E26" s="97">
        <v>4.95</v>
      </c>
      <c r="F26" s="97">
        <v>33.369999999999997</v>
      </c>
      <c r="G26" s="97">
        <v>199.5</v>
      </c>
    </row>
    <row r="27" spans="1:7" ht="16.5" thickBot="1" x14ac:dyDescent="0.3">
      <c r="A27" s="1"/>
      <c r="B27" s="81" t="s">
        <v>81</v>
      </c>
      <c r="C27" s="79">
        <v>200</v>
      </c>
      <c r="D27" s="37">
        <v>0.6</v>
      </c>
      <c r="E27" s="37">
        <v>0.2</v>
      </c>
      <c r="F27" s="37">
        <v>20</v>
      </c>
      <c r="G27" s="37">
        <v>90</v>
      </c>
    </row>
    <row r="28" spans="1:7" ht="16.5" thickBot="1" x14ac:dyDescent="0.3">
      <c r="A28" s="1"/>
      <c r="B28" s="81" t="s">
        <v>102</v>
      </c>
      <c r="C28" s="79">
        <v>150</v>
      </c>
      <c r="D28" s="9">
        <v>0.6</v>
      </c>
      <c r="E28" s="9">
        <v>0.6</v>
      </c>
      <c r="F28" s="9">
        <v>14.7</v>
      </c>
      <c r="G28" s="9">
        <v>67.5</v>
      </c>
    </row>
    <row r="29" spans="1:7" x14ac:dyDescent="0.25">
      <c r="A29" s="1"/>
      <c r="B29" s="3" t="s">
        <v>10</v>
      </c>
      <c r="C29" s="1"/>
      <c r="D29" s="1">
        <f>SUM(D26:D28)</f>
        <v>7.5099999999999989</v>
      </c>
      <c r="E29" s="1">
        <f>SUM(E26:E28)</f>
        <v>5.75</v>
      </c>
      <c r="F29" s="1">
        <f>SUM(F26:F28)</f>
        <v>68.069999999999993</v>
      </c>
      <c r="G29" s="1">
        <f>SUM(G26:G28)</f>
        <v>357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0.76564580559254336</v>
      </c>
      <c r="F30" s="1">
        <f>F29/D29</f>
        <v>9.0639147802929436</v>
      </c>
      <c r="G30" s="1"/>
    </row>
    <row r="31" spans="1:7" x14ac:dyDescent="0.25">
      <c r="A31" s="1"/>
      <c r="B31" s="154" t="s">
        <v>66</v>
      </c>
      <c r="C31" s="165"/>
      <c r="D31" s="165"/>
      <c r="E31" s="165"/>
      <c r="F31" s="166"/>
      <c r="G31" s="1">
        <f>G29*65/G33</f>
        <v>12.504715201810638</v>
      </c>
    </row>
    <row r="32" spans="1:7" x14ac:dyDescent="0.25">
      <c r="A32" s="1"/>
      <c r="B32" s="154" t="s">
        <v>67</v>
      </c>
      <c r="C32" s="165"/>
      <c r="D32" s="165"/>
      <c r="E32" s="165"/>
      <c r="F32" s="166"/>
      <c r="G32" s="1">
        <f>G29*75/G33</f>
        <v>14.428517540550738</v>
      </c>
    </row>
    <row r="33" spans="1:7" x14ac:dyDescent="0.25">
      <c r="A33" s="1"/>
      <c r="B33" s="3" t="s">
        <v>14</v>
      </c>
      <c r="C33" s="1"/>
      <c r="D33" s="1">
        <f>D8+D21+D29</f>
        <v>62.22</v>
      </c>
      <c r="E33" s="1">
        <f>E8+E21+E29</f>
        <v>72.710000000000008</v>
      </c>
      <c r="F33" s="1">
        <f>F8+F21+F29</f>
        <v>202.52</v>
      </c>
      <c r="G33" s="1">
        <f>G8+G21+G29</f>
        <v>1855.6999999999998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1.1685953069752493</v>
      </c>
      <c r="F35" s="1">
        <f>F33/D33</f>
        <v>3.2549019607843142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57" t="s">
        <v>16</v>
      </c>
      <c r="C37" s="158"/>
      <c r="D37" s="158"/>
      <c r="E37" s="158"/>
      <c r="F37" s="159"/>
      <c r="G37" s="163">
        <f>G33*100/2100</f>
        <v>88.366666666666646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A39" s="1"/>
      <c r="B39" s="157" t="s">
        <v>15</v>
      </c>
      <c r="C39" s="158"/>
      <c r="D39" s="158"/>
      <c r="E39" s="158"/>
      <c r="F39" s="159"/>
      <c r="G39" s="163">
        <f>G33*100/2300</f>
        <v>80.682608695652164</v>
      </c>
    </row>
    <row r="40" spans="1:7" x14ac:dyDescent="0.25">
      <c r="A40" s="1"/>
      <c r="B40" s="160"/>
      <c r="C40" s="161"/>
      <c r="D40" s="161"/>
      <c r="E40" s="161"/>
      <c r="F40" s="162"/>
      <c r="G40" s="164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51</v>
      </c>
      <c r="C42" s="3"/>
      <c r="D42" s="3"/>
      <c r="E42" s="3"/>
      <c r="F42" s="3"/>
      <c r="G42" s="3"/>
    </row>
    <row r="43" spans="1:7" x14ac:dyDescent="0.25">
      <c r="A43" s="1"/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53</v>
      </c>
      <c r="C44" s="1"/>
      <c r="D44" s="1">
        <f>D33*D43</f>
        <v>248.88</v>
      </c>
      <c r="E44" s="1">
        <f>E33*E43</f>
        <v>654.3900000000001</v>
      </c>
      <c r="F44" s="1">
        <f>F33*F43</f>
        <v>810.08</v>
      </c>
      <c r="G44" s="1"/>
    </row>
    <row r="45" spans="1:7" x14ac:dyDescent="0.25">
      <c r="B45" s="3" t="s">
        <v>54</v>
      </c>
      <c r="C45" s="1"/>
      <c r="D45" s="1">
        <f>D44+E44+F44</f>
        <v>1713.3500000000001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14.525928736101788</v>
      </c>
      <c r="E46" s="1">
        <f>E44*100/D45</f>
        <v>38.193597338547292</v>
      </c>
      <c r="F46" s="1">
        <f>F44*100/D45</f>
        <v>47.280473925350918</v>
      </c>
      <c r="G46" s="1"/>
    </row>
    <row r="47" spans="1:7" ht="30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  <row r="50" ht="15" customHeight="1" x14ac:dyDescent="0.25"/>
    <row r="52" ht="15" customHeight="1" x14ac:dyDescent="0.25"/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topLeftCell="A4" workbookViewId="0">
      <selection activeCell="B14" sqref="B14:G14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54" t="s">
        <v>21</v>
      </c>
      <c r="C2" s="155"/>
      <c r="D2" s="155"/>
      <c r="E2" s="155"/>
      <c r="F2" s="155"/>
      <c r="G2" s="155"/>
      <c r="H2" s="156"/>
    </row>
    <row r="3" spans="1:13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13" ht="21" customHeight="1" thickBot="1" x14ac:dyDescent="0.3">
      <c r="A4" s="1"/>
      <c r="B4" s="52" t="s">
        <v>115</v>
      </c>
      <c r="C4" s="80">
        <v>150</v>
      </c>
      <c r="D4" s="19">
        <v>3.45</v>
      </c>
      <c r="E4" s="19">
        <v>4.2</v>
      </c>
      <c r="F4" s="29">
        <v>36.299999999999997</v>
      </c>
      <c r="G4" s="29">
        <v>196.5</v>
      </c>
    </row>
    <row r="5" spans="1:13" ht="16.5" customHeight="1" x14ac:dyDescent="0.25">
      <c r="A5" s="1"/>
      <c r="B5" s="52" t="s">
        <v>116</v>
      </c>
      <c r="C5" s="82">
        <v>50</v>
      </c>
      <c r="D5" s="94">
        <v>6.74</v>
      </c>
      <c r="E5" s="94">
        <v>10.68</v>
      </c>
      <c r="F5" s="94">
        <v>2.8</v>
      </c>
      <c r="G5" s="94">
        <v>126.1</v>
      </c>
    </row>
    <row r="6" spans="1:13" ht="16.5" thickBot="1" x14ac:dyDescent="0.3">
      <c r="A6" s="1"/>
      <c r="B6" s="59" t="s">
        <v>72</v>
      </c>
      <c r="C6" s="83">
        <v>200</v>
      </c>
      <c r="D6" s="38">
        <v>0.2</v>
      </c>
      <c r="E6" s="38">
        <v>0.06</v>
      </c>
      <c r="F6" s="38">
        <v>15</v>
      </c>
      <c r="G6" s="38">
        <v>56</v>
      </c>
    </row>
    <row r="7" spans="1:13" ht="18" customHeight="1" thickBot="1" x14ac:dyDescent="0.3">
      <c r="A7" s="1"/>
      <c r="B7" s="50" t="s">
        <v>63</v>
      </c>
      <c r="C7" s="54">
        <v>30</v>
      </c>
      <c r="D7" s="23">
        <v>1.98</v>
      </c>
      <c r="E7" s="23">
        <v>0.36</v>
      </c>
      <c r="F7" s="23">
        <v>10.26</v>
      </c>
      <c r="G7" s="23">
        <v>54.3</v>
      </c>
    </row>
    <row r="8" spans="1:13" ht="16.5" thickBot="1" x14ac:dyDescent="0.3">
      <c r="A8" s="1"/>
      <c r="B8" s="59" t="s">
        <v>77</v>
      </c>
      <c r="C8" s="78">
        <v>40</v>
      </c>
      <c r="D8" s="22">
        <v>5.72</v>
      </c>
      <c r="E8" s="22">
        <v>7.92</v>
      </c>
      <c r="F8" s="22">
        <v>9.7200000000000006</v>
      </c>
      <c r="G8" s="22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54" t="s">
        <v>66</v>
      </c>
      <c r="C11" s="165"/>
      <c r="D11" s="165"/>
      <c r="E11" s="165"/>
      <c r="F11" s="166"/>
      <c r="G11" s="1">
        <f>G9*65/G33</f>
        <v>21.384889603725686</v>
      </c>
    </row>
    <row r="12" spans="1:13" x14ac:dyDescent="0.25">
      <c r="A12" s="1"/>
      <c r="B12" s="154" t="s">
        <v>67</v>
      </c>
      <c r="C12" s="165"/>
      <c r="D12" s="165"/>
      <c r="E12" s="165"/>
      <c r="F12" s="166"/>
      <c r="G12" s="1">
        <f>G9*75/G33</f>
        <v>24.674872619683484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101" t="s">
        <v>145</v>
      </c>
      <c r="C14" s="102">
        <v>30</v>
      </c>
      <c r="D14" s="103">
        <v>1.4</v>
      </c>
      <c r="E14" s="103">
        <v>0</v>
      </c>
      <c r="F14" s="103">
        <v>0.65</v>
      </c>
      <c r="G14" s="103">
        <v>9.6</v>
      </c>
    </row>
    <row r="15" spans="1:13" ht="25.5" customHeight="1" thickBot="1" x14ac:dyDescent="0.3">
      <c r="A15" s="1"/>
      <c r="B15" s="115" t="s">
        <v>112</v>
      </c>
      <c r="C15" s="127" t="s">
        <v>64</v>
      </c>
      <c r="D15" s="103">
        <v>2</v>
      </c>
      <c r="E15" s="103">
        <v>5.75</v>
      </c>
      <c r="F15" s="103">
        <v>11.75</v>
      </c>
      <c r="G15" s="126">
        <v>107.5</v>
      </c>
      <c r="H15" s="99"/>
      <c r="I15" s="63"/>
      <c r="J15" s="48"/>
      <c r="K15" s="48"/>
      <c r="L15" s="48"/>
      <c r="M15" s="100"/>
    </row>
    <row r="16" spans="1:13" ht="16.5" thickBot="1" x14ac:dyDescent="0.3">
      <c r="A16" s="1"/>
      <c r="B16" s="112" t="s">
        <v>152</v>
      </c>
      <c r="C16" s="134" t="s">
        <v>153</v>
      </c>
      <c r="D16" s="108">
        <v>11.75</v>
      </c>
      <c r="E16" s="135">
        <v>16.98</v>
      </c>
      <c r="F16" s="108">
        <v>1.9</v>
      </c>
      <c r="G16" s="108">
        <v>209.47</v>
      </c>
    </row>
    <row r="17" spans="1:7" ht="18" customHeight="1" thickBot="1" x14ac:dyDescent="0.3">
      <c r="A17" s="1"/>
      <c r="B17" s="115" t="s">
        <v>71</v>
      </c>
      <c r="C17" s="107">
        <v>150</v>
      </c>
      <c r="D17" s="108">
        <v>5.0999999999999996</v>
      </c>
      <c r="E17" s="126">
        <v>4.3499999999999996</v>
      </c>
      <c r="F17" s="108">
        <v>30.3</v>
      </c>
      <c r="G17" s="108">
        <v>180</v>
      </c>
    </row>
    <row r="18" spans="1:7" ht="16.5" thickBot="1" x14ac:dyDescent="0.3">
      <c r="A18" s="1"/>
      <c r="B18" s="122" t="s">
        <v>139</v>
      </c>
      <c r="C18" s="102">
        <v>200</v>
      </c>
      <c r="D18" s="111">
        <v>0.2</v>
      </c>
      <c r="E18" s="111">
        <v>0.06</v>
      </c>
      <c r="F18" s="111">
        <v>15</v>
      </c>
      <c r="G18" s="111">
        <v>56</v>
      </c>
    </row>
    <row r="19" spans="1:7" ht="16.5" thickBot="1" x14ac:dyDescent="0.3">
      <c r="A19" s="1"/>
      <c r="B19" s="112" t="s">
        <v>63</v>
      </c>
      <c r="C19" s="136">
        <v>30</v>
      </c>
      <c r="D19" s="111">
        <v>1.98</v>
      </c>
      <c r="E19" s="111">
        <v>0.36</v>
      </c>
      <c r="F19" s="111">
        <v>10.26</v>
      </c>
      <c r="G19" s="111">
        <v>54.3</v>
      </c>
    </row>
    <row r="20" spans="1:7" ht="16.5" thickBot="1" x14ac:dyDescent="0.3">
      <c r="A20" s="1"/>
      <c r="B20" s="112" t="s">
        <v>133</v>
      </c>
      <c r="C20" s="120">
        <v>40</v>
      </c>
      <c r="D20" s="111">
        <v>6.08</v>
      </c>
      <c r="E20" s="111">
        <v>0.41</v>
      </c>
      <c r="F20" s="111">
        <v>37.36</v>
      </c>
      <c r="G20" s="111">
        <v>104.8</v>
      </c>
    </row>
    <row r="21" spans="1:7" x14ac:dyDescent="0.25">
      <c r="A21" s="1"/>
      <c r="B21" s="3" t="s">
        <v>10</v>
      </c>
      <c r="C21" s="1"/>
      <c r="D21" s="1">
        <f>SUM(D14:D20)</f>
        <v>28.509999999999998</v>
      </c>
      <c r="E21" s="1">
        <f>SUM(E14:E20)</f>
        <v>27.909999999999997</v>
      </c>
      <c r="F21" s="1">
        <f>SUM(F14:F20)</f>
        <v>107.22</v>
      </c>
      <c r="G21" s="1">
        <f>SUM(G14:G20)</f>
        <v>721.66999999999985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0.97895475271834442</v>
      </c>
      <c r="F22" s="1">
        <f>F21/D21</f>
        <v>3.7607856892318487</v>
      </c>
      <c r="G22" s="1"/>
    </row>
    <row r="23" spans="1:7" x14ac:dyDescent="0.25">
      <c r="A23" s="1"/>
      <c r="B23" s="154" t="s">
        <v>66</v>
      </c>
      <c r="C23" s="165"/>
      <c r="D23" s="165"/>
      <c r="E23" s="165"/>
      <c r="F23" s="166"/>
      <c r="G23" s="1">
        <f>G21*65/G33</f>
        <v>28.151830135572258</v>
      </c>
    </row>
    <row r="24" spans="1:7" x14ac:dyDescent="0.25">
      <c r="A24" s="1"/>
      <c r="B24" s="154" t="s">
        <v>67</v>
      </c>
      <c r="C24" s="165"/>
      <c r="D24" s="165"/>
      <c r="E24" s="165"/>
      <c r="F24" s="166"/>
      <c r="G24" s="1">
        <f>G21*75/G33</f>
        <v>32.482880925660297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31.5" x14ac:dyDescent="0.25">
      <c r="A26" s="1"/>
      <c r="B26" s="84" t="s">
        <v>118</v>
      </c>
      <c r="C26" s="74" t="s">
        <v>119</v>
      </c>
      <c r="D26" s="98">
        <v>10.3</v>
      </c>
      <c r="E26" s="98">
        <v>11.2</v>
      </c>
      <c r="F26" s="98">
        <v>23.5</v>
      </c>
      <c r="G26" s="98">
        <v>228.9</v>
      </c>
    </row>
    <row r="27" spans="1:7" ht="15.75" x14ac:dyDescent="0.25">
      <c r="A27" s="1"/>
      <c r="B27" s="60" t="s">
        <v>90</v>
      </c>
      <c r="C27" s="61">
        <v>200</v>
      </c>
      <c r="D27" s="39">
        <v>0.2</v>
      </c>
      <c r="E27" s="39"/>
      <c r="F27" s="40">
        <v>24</v>
      </c>
      <c r="G27" s="40">
        <v>100</v>
      </c>
    </row>
    <row r="28" spans="1:7" ht="16.5" thickBot="1" x14ac:dyDescent="0.3">
      <c r="A28" s="1"/>
      <c r="B28" s="60" t="s">
        <v>102</v>
      </c>
      <c r="C28" s="61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11.1</v>
      </c>
      <c r="E29" s="1">
        <f>SUM(E26:E28)</f>
        <v>11.799999999999999</v>
      </c>
      <c r="F29" s="1">
        <f>SUM(F26:F28)</f>
        <v>62.2</v>
      </c>
      <c r="G29" s="1">
        <f>SUM(G26:G28)</f>
        <v>396.4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1.0630630630630631</v>
      </c>
      <c r="F30" s="1">
        <f>F29/D29</f>
        <v>5.6036036036036041</v>
      </c>
      <c r="G30" s="1"/>
    </row>
    <row r="31" spans="1:7" x14ac:dyDescent="0.25">
      <c r="A31" s="1"/>
      <c r="B31" s="154" t="s">
        <v>66</v>
      </c>
      <c r="C31" s="165"/>
      <c r="D31" s="165"/>
      <c r="E31" s="165"/>
      <c r="F31" s="166"/>
      <c r="G31" s="1">
        <f>G29*65/G33</f>
        <v>15.463280260702048</v>
      </c>
    </row>
    <row r="32" spans="1:7" x14ac:dyDescent="0.25">
      <c r="A32" s="1"/>
      <c r="B32" s="154" t="s">
        <v>67</v>
      </c>
      <c r="C32" s="165"/>
      <c r="D32" s="165"/>
      <c r="E32" s="165"/>
      <c r="F32" s="166"/>
      <c r="G32" s="1">
        <f>G29*75/G33</f>
        <v>17.842246454656209</v>
      </c>
    </row>
    <row r="33" spans="1:7" x14ac:dyDescent="0.25">
      <c r="A33" s="1"/>
      <c r="B33" s="3" t="s">
        <v>14</v>
      </c>
      <c r="C33" s="1"/>
      <c r="D33" s="1">
        <f>D9+D21+D29</f>
        <v>57.699999999999996</v>
      </c>
      <c r="E33" s="1">
        <f>E9+E21+E29</f>
        <v>62.929999999999993</v>
      </c>
      <c r="F33" s="1">
        <f>F9+F21+F29</f>
        <v>243.5</v>
      </c>
      <c r="G33" s="1">
        <f>G9+G21+G29</f>
        <v>1666.27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1.090641247833622</v>
      </c>
      <c r="F35" s="1">
        <f>F33/D33</f>
        <v>4.2201039861351823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57" t="s">
        <v>16</v>
      </c>
      <c r="C37" s="158"/>
      <c r="D37" s="158"/>
      <c r="E37" s="158"/>
      <c r="F37" s="159"/>
      <c r="G37" s="163">
        <f>G33*100/2100</f>
        <v>79.346190476190472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A39" s="1"/>
      <c r="B39" s="157" t="s">
        <v>15</v>
      </c>
      <c r="C39" s="158"/>
      <c r="D39" s="158"/>
      <c r="E39" s="158"/>
      <c r="F39" s="159"/>
      <c r="G39" s="163">
        <f>G33*100/2300</f>
        <v>72.446521739130432</v>
      </c>
    </row>
    <row r="40" spans="1:7" x14ac:dyDescent="0.25">
      <c r="A40" s="1"/>
      <c r="B40" s="160"/>
      <c r="C40" s="161"/>
      <c r="D40" s="161"/>
      <c r="E40" s="161"/>
      <c r="F40" s="162"/>
      <c r="G40" s="164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B42" s="3" t="s">
        <v>51</v>
      </c>
      <c r="C42" s="3"/>
      <c r="D42" s="3"/>
      <c r="E42" s="3"/>
      <c r="F42" s="3"/>
      <c r="G42" s="3"/>
    </row>
    <row r="43" spans="1:7" x14ac:dyDescent="0.25"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B44" s="3" t="s">
        <v>53</v>
      </c>
      <c r="C44" s="1"/>
      <c r="D44" s="1">
        <f>D33*D43</f>
        <v>230.79999999999998</v>
      </c>
      <c r="E44" s="1">
        <f>E33*E43</f>
        <v>566.36999999999989</v>
      </c>
      <c r="F44" s="1">
        <f>F33*F43</f>
        <v>974</v>
      </c>
      <c r="G44" s="1"/>
    </row>
    <row r="45" spans="1:7" ht="15" customHeight="1" x14ac:dyDescent="0.25">
      <c r="B45" s="3" t="s">
        <v>54</v>
      </c>
      <c r="C45" s="1"/>
      <c r="D45" s="1">
        <f>D44+E44+F44</f>
        <v>1771.1699999999998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13.030934354127499</v>
      </c>
      <c r="E46" s="1">
        <f>E44*100/D45</f>
        <v>31.977167634953162</v>
      </c>
      <c r="F46" s="1">
        <f>F44*100/D45</f>
        <v>54.991898010919343</v>
      </c>
      <c r="G46" s="1"/>
    </row>
    <row r="47" spans="1:7" ht="15" customHeight="1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topLeftCell="A4" workbookViewId="0">
      <selection activeCell="B13" sqref="B13:G13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22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7.25" customHeight="1" thickBot="1" x14ac:dyDescent="0.3">
      <c r="A4" s="1"/>
      <c r="B4" s="84" t="s">
        <v>120</v>
      </c>
      <c r="C4" s="54" t="s">
        <v>61</v>
      </c>
      <c r="D4" s="20">
        <v>16.27</v>
      </c>
      <c r="E4" s="20">
        <v>12.04</v>
      </c>
      <c r="F4" s="20">
        <v>22.33</v>
      </c>
      <c r="G4" s="20">
        <v>131.30000000000001</v>
      </c>
    </row>
    <row r="5" spans="1:8" ht="16.5" customHeight="1" thickBot="1" x14ac:dyDescent="0.3">
      <c r="A5" s="1"/>
      <c r="B5" s="60" t="s">
        <v>82</v>
      </c>
      <c r="C5" s="58">
        <v>200</v>
      </c>
      <c r="D5" s="19">
        <v>3.6</v>
      </c>
      <c r="E5" s="19">
        <v>2.8</v>
      </c>
      <c r="F5" s="19">
        <v>17.600000000000001</v>
      </c>
      <c r="G5" s="29">
        <v>196</v>
      </c>
    </row>
    <row r="6" spans="1:8" ht="16.5" thickBot="1" x14ac:dyDescent="0.3">
      <c r="A6" s="33"/>
      <c r="B6" s="60" t="s">
        <v>133</v>
      </c>
      <c r="C6" s="78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54" t="s">
        <v>66</v>
      </c>
      <c r="C9" s="165"/>
      <c r="D9" s="165"/>
      <c r="E9" s="165"/>
      <c r="F9" s="166"/>
      <c r="G9" s="1">
        <f>G7*65/G32</f>
        <v>18.368199142569356</v>
      </c>
    </row>
    <row r="10" spans="1:8" x14ac:dyDescent="0.25">
      <c r="A10" s="1"/>
      <c r="B10" s="154" t="s">
        <v>70</v>
      </c>
      <c r="C10" s="165"/>
      <c r="D10" s="165"/>
      <c r="E10" s="165"/>
      <c r="F10" s="166"/>
      <c r="G10" s="1">
        <f>G7*75/G32</f>
        <v>21.194075933733874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01" t="s">
        <v>163</v>
      </c>
      <c r="C12" s="102">
        <v>50</v>
      </c>
      <c r="D12" s="103">
        <v>3.2</v>
      </c>
      <c r="E12" s="103">
        <v>8.4</v>
      </c>
      <c r="F12" s="103">
        <v>1.4</v>
      </c>
      <c r="G12" s="103">
        <v>94</v>
      </c>
    </row>
    <row r="13" spans="1:8" ht="18" customHeight="1" thickBot="1" x14ac:dyDescent="0.3">
      <c r="A13" s="1"/>
      <c r="B13" s="104" t="s">
        <v>157</v>
      </c>
      <c r="C13" s="102" t="s">
        <v>76</v>
      </c>
      <c r="D13" s="103">
        <v>10.65</v>
      </c>
      <c r="E13" s="103">
        <v>7.32</v>
      </c>
      <c r="F13" s="103">
        <v>9.34</v>
      </c>
      <c r="G13" s="103">
        <v>148.80000000000001</v>
      </c>
    </row>
    <row r="14" spans="1:8" ht="16.5" thickBot="1" x14ac:dyDescent="0.3">
      <c r="A14" s="1"/>
      <c r="B14" s="112" t="s">
        <v>154</v>
      </c>
      <c r="C14" s="117">
        <v>75</v>
      </c>
      <c r="D14" s="108">
        <v>14.84</v>
      </c>
      <c r="E14" s="108">
        <v>10.119999999999999</v>
      </c>
      <c r="F14" s="108">
        <v>10.119999999999999</v>
      </c>
      <c r="G14" s="108">
        <v>192.11</v>
      </c>
    </row>
    <row r="15" spans="1:8" ht="16.5" thickBot="1" x14ac:dyDescent="0.3">
      <c r="A15" s="1"/>
      <c r="B15" s="137" t="s">
        <v>69</v>
      </c>
      <c r="C15" s="102">
        <v>150</v>
      </c>
      <c r="D15" s="103">
        <v>3.15</v>
      </c>
      <c r="E15" s="103">
        <v>4.95</v>
      </c>
      <c r="F15" s="106">
        <v>20.100000000000001</v>
      </c>
      <c r="G15" s="106">
        <v>138</v>
      </c>
    </row>
    <row r="16" spans="1:8" ht="15.75" x14ac:dyDescent="0.25">
      <c r="A16" s="1"/>
      <c r="B16" s="109" t="s">
        <v>138</v>
      </c>
      <c r="C16" s="119">
        <v>200</v>
      </c>
      <c r="D16" s="138">
        <v>6</v>
      </c>
      <c r="E16" s="138">
        <v>5</v>
      </c>
      <c r="F16" s="138">
        <v>10</v>
      </c>
      <c r="G16" s="139">
        <v>101</v>
      </c>
    </row>
    <row r="17" spans="1:7" ht="16.5" thickBot="1" x14ac:dyDescent="0.3">
      <c r="A17" s="1"/>
      <c r="B17" s="112" t="s">
        <v>63</v>
      </c>
      <c r="C17" s="107">
        <v>30</v>
      </c>
      <c r="D17" s="111">
        <v>1.98</v>
      </c>
      <c r="E17" s="111">
        <v>0.36</v>
      </c>
      <c r="F17" s="111">
        <v>10.26</v>
      </c>
      <c r="G17" s="111">
        <v>54.3</v>
      </c>
    </row>
    <row r="18" spans="1:7" ht="16.5" thickBot="1" x14ac:dyDescent="0.3">
      <c r="A18" s="1"/>
      <c r="B18" s="109" t="s">
        <v>73</v>
      </c>
      <c r="C18" s="119">
        <v>40</v>
      </c>
      <c r="D18" s="145">
        <v>3.04</v>
      </c>
      <c r="E18" s="145">
        <v>0.36</v>
      </c>
      <c r="F18" s="145">
        <v>18.68</v>
      </c>
      <c r="G18" s="145">
        <v>92.4</v>
      </c>
    </row>
    <row r="19" spans="1:7" ht="15.75" x14ac:dyDescent="0.25">
      <c r="A19" s="1"/>
      <c r="B19" s="109" t="s">
        <v>131</v>
      </c>
      <c r="C19" s="120">
        <v>150</v>
      </c>
      <c r="D19" s="121">
        <v>2.25</v>
      </c>
      <c r="E19" s="121">
        <v>0.15</v>
      </c>
      <c r="F19" s="121">
        <v>31.5</v>
      </c>
      <c r="G19" s="121">
        <v>133.5</v>
      </c>
    </row>
    <row r="20" spans="1:7" x14ac:dyDescent="0.25">
      <c r="A20" s="1"/>
      <c r="B20" s="3" t="s">
        <v>10</v>
      </c>
      <c r="C20" s="1"/>
      <c r="D20" s="1">
        <f>SUM(D12:D18)</f>
        <v>42.86</v>
      </c>
      <c r="E20" s="1">
        <f>SUM(E12:E18)</f>
        <v>36.51</v>
      </c>
      <c r="F20" s="1">
        <f>SUM(F12:F18)</f>
        <v>79.900000000000006</v>
      </c>
      <c r="G20" s="1">
        <f>SUM(G12:G19)</f>
        <v>954.11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0.85184321045263645</v>
      </c>
      <c r="F21" s="1">
        <f>F20/D20</f>
        <v>1.8642090527298181</v>
      </c>
      <c r="G21" s="1"/>
    </row>
    <row r="22" spans="1:7" x14ac:dyDescent="0.25">
      <c r="A22" s="1"/>
      <c r="B22" s="154" t="s">
        <v>66</v>
      </c>
      <c r="C22" s="165"/>
      <c r="D22" s="165"/>
      <c r="E22" s="165"/>
      <c r="F22" s="166"/>
      <c r="G22" s="1">
        <f>G20*65/G32</f>
        <v>31.39043969893758</v>
      </c>
    </row>
    <row r="23" spans="1:7" x14ac:dyDescent="0.25">
      <c r="A23" s="1"/>
      <c r="B23" s="154" t="s">
        <v>67</v>
      </c>
      <c r="C23" s="165"/>
      <c r="D23" s="165"/>
      <c r="E23" s="165"/>
      <c r="F23" s="166"/>
      <c r="G23" s="1">
        <f>G20*75/G32</f>
        <v>36.219738114158744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59" t="s">
        <v>121</v>
      </c>
      <c r="C25" s="74">
        <v>100</v>
      </c>
      <c r="D25" s="41">
        <v>9.1999999999999993</v>
      </c>
      <c r="E25" s="41">
        <v>14.87</v>
      </c>
      <c r="F25" s="41">
        <v>33.6</v>
      </c>
      <c r="G25" s="41">
        <v>305.76</v>
      </c>
    </row>
    <row r="26" spans="1:7" ht="16.5" thickBot="1" x14ac:dyDescent="0.3">
      <c r="A26" s="1"/>
      <c r="B26" s="81" t="s">
        <v>81</v>
      </c>
      <c r="C26" s="85">
        <v>200</v>
      </c>
      <c r="D26" s="19">
        <v>0.6</v>
      </c>
      <c r="E26" s="19">
        <v>0.2</v>
      </c>
      <c r="F26" s="19">
        <v>20</v>
      </c>
      <c r="G26" s="19">
        <v>90</v>
      </c>
    </row>
    <row r="27" spans="1:7" ht="15.75" x14ac:dyDescent="0.25">
      <c r="A27" s="1"/>
      <c r="B27" s="81" t="s">
        <v>102</v>
      </c>
      <c r="C27" s="85">
        <v>150</v>
      </c>
      <c r="D27" s="41">
        <v>0.6</v>
      </c>
      <c r="E27" s="41">
        <v>0.6</v>
      </c>
      <c r="F27" s="41">
        <v>14.7</v>
      </c>
      <c r="G27" s="42">
        <v>67.5</v>
      </c>
    </row>
    <row r="28" spans="1:7" x14ac:dyDescent="0.25">
      <c r="A28" s="1"/>
      <c r="B28" s="3" t="s">
        <v>10</v>
      </c>
      <c r="C28" s="1"/>
      <c r="D28" s="1">
        <f>SUM(D25:D27)</f>
        <v>10.399999999999999</v>
      </c>
      <c r="E28" s="1">
        <f>SUM(E25:E27)</f>
        <v>15.669999999999998</v>
      </c>
      <c r="F28" s="1">
        <f>SUM(F25:F27)</f>
        <v>68.3</v>
      </c>
      <c r="G28" s="1">
        <f>SUM(G25:G27)</f>
        <v>463.26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1.5067307692307692</v>
      </c>
      <c r="F29" s="1">
        <f>F28/D28</f>
        <v>6.5673076923076925</v>
      </c>
      <c r="G29" s="1"/>
    </row>
    <row r="30" spans="1:7" x14ac:dyDescent="0.25">
      <c r="A30" s="1"/>
      <c r="B30" s="154" t="s">
        <v>66</v>
      </c>
      <c r="C30" s="165"/>
      <c r="D30" s="165"/>
      <c r="E30" s="165"/>
      <c r="F30" s="166"/>
      <c r="G30" s="1">
        <f>G28*65/G32</f>
        <v>15.241361158493069</v>
      </c>
    </row>
    <row r="31" spans="1:7" x14ac:dyDescent="0.25">
      <c r="A31" s="1"/>
      <c r="B31" s="154" t="s">
        <v>67</v>
      </c>
      <c r="C31" s="165"/>
      <c r="D31" s="165"/>
      <c r="E31" s="165"/>
      <c r="F31" s="166"/>
      <c r="G31" s="1">
        <f>G28*75/G32</f>
        <v>17.586185952107389</v>
      </c>
    </row>
    <row r="32" spans="1:7" x14ac:dyDescent="0.25">
      <c r="A32" s="1"/>
      <c r="B32" s="3" t="s">
        <v>14</v>
      </c>
      <c r="C32" s="1"/>
      <c r="D32" s="1">
        <f>D7+D20+D28</f>
        <v>80.72999999999999</v>
      </c>
      <c r="E32" s="1">
        <f>E7+E20+E28</f>
        <v>67.53</v>
      </c>
      <c r="F32" s="1">
        <f>F7+F20+F28</f>
        <v>234.82999999999998</v>
      </c>
      <c r="G32" s="1">
        <f>G7+G20+G28</f>
        <v>1975.6699999999998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0.83649201040505405</v>
      </c>
      <c r="F34" s="1">
        <f>F32/D32</f>
        <v>2.908831908831909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G32*100/2100</f>
        <v>94.079523809523792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G32*100/2300</f>
        <v>85.898695652173899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322.91999999999996</v>
      </c>
      <c r="E42" s="1">
        <f>E32*E41</f>
        <v>607.77</v>
      </c>
      <c r="F42" s="1">
        <f>F32*F41</f>
        <v>939.31999999999994</v>
      </c>
      <c r="G42" s="1"/>
    </row>
    <row r="43" spans="1:7" x14ac:dyDescent="0.25">
      <c r="A43" s="1"/>
      <c r="B43" s="3" t="s">
        <v>54</v>
      </c>
      <c r="C43" s="1"/>
      <c r="D43" s="1">
        <f>D42+E42+F42</f>
        <v>1870.0099999999998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17.268356853706663</v>
      </c>
      <c r="E44" s="1">
        <f>E42*100/D43</f>
        <v>32.500895717135208</v>
      </c>
      <c r="F44" s="1">
        <f>F42*100/D43</f>
        <v>50.230747429158136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7" spans="1:7" ht="15" customHeight="1" x14ac:dyDescent="0.25"/>
    <row r="49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workbookViewId="0">
      <selection activeCell="B13" sqref="B13:G13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23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5" customHeight="1" thickBot="1" x14ac:dyDescent="0.3">
      <c r="A4" s="27"/>
      <c r="B4" s="86" t="s">
        <v>94</v>
      </c>
      <c r="C4" s="87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5.75" customHeight="1" thickBot="1" x14ac:dyDescent="0.3">
      <c r="A5" s="1"/>
      <c r="B5" s="86" t="s">
        <v>75</v>
      </c>
      <c r="C5" s="87">
        <v>200</v>
      </c>
      <c r="D5" s="20">
        <v>1.4</v>
      </c>
      <c r="E5" s="20">
        <v>1</v>
      </c>
      <c r="F5" s="20">
        <v>20.2</v>
      </c>
      <c r="G5" s="31">
        <v>96</v>
      </c>
    </row>
    <row r="6" spans="1:8" ht="16.5" thickBot="1" x14ac:dyDescent="0.3">
      <c r="A6" s="1"/>
      <c r="B6" s="52" t="s">
        <v>122</v>
      </c>
      <c r="C6" s="88">
        <v>50</v>
      </c>
      <c r="D6" s="11">
        <v>3.03</v>
      </c>
      <c r="E6" s="11">
        <v>5.38</v>
      </c>
      <c r="F6" s="11">
        <v>17.2</v>
      </c>
      <c r="G6" s="11">
        <v>244</v>
      </c>
    </row>
    <row r="7" spans="1:8" x14ac:dyDescent="0.25">
      <c r="A7" s="1"/>
      <c r="B7" s="3" t="s">
        <v>10</v>
      </c>
      <c r="C7" s="1"/>
      <c r="D7" s="1">
        <f>SUM(D4:D6)</f>
        <v>9.5299999999999994</v>
      </c>
      <c r="E7" s="1">
        <f>SUM(E4:E6)</f>
        <v>11.49</v>
      </c>
      <c r="F7" s="1">
        <f>SUM(F4:F6)</f>
        <v>61.099999999999994</v>
      </c>
      <c r="G7" s="1">
        <f>SUM(G4:G6)</f>
        <v>502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1.2056663168940189</v>
      </c>
      <c r="F8" s="1">
        <f>F7/D7</f>
        <v>6.4113326337880379</v>
      </c>
      <c r="G8" s="1"/>
    </row>
    <row r="9" spans="1:8" x14ac:dyDescent="0.25">
      <c r="A9" s="1"/>
      <c r="B9" s="154" t="s">
        <v>66</v>
      </c>
      <c r="C9" s="165"/>
      <c r="D9" s="165"/>
      <c r="E9" s="165"/>
      <c r="F9" s="166"/>
      <c r="G9" s="1">
        <f>G7*65/G31</f>
        <v>18.747486354495834</v>
      </c>
    </row>
    <row r="10" spans="1:8" x14ac:dyDescent="0.25">
      <c r="A10" s="1"/>
      <c r="B10" s="154" t="s">
        <v>67</v>
      </c>
      <c r="C10" s="165"/>
      <c r="D10" s="165"/>
      <c r="E10" s="165"/>
      <c r="F10" s="166"/>
      <c r="G10" s="1">
        <f>G7*75/G31</f>
        <v>21.63171502441827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15" t="s">
        <v>148</v>
      </c>
      <c r="C12" s="102">
        <v>50</v>
      </c>
      <c r="D12" s="103">
        <v>1.5</v>
      </c>
      <c r="E12" s="103">
        <v>4.25</v>
      </c>
      <c r="F12" s="103">
        <v>7.91</v>
      </c>
      <c r="G12" s="103">
        <v>74.7</v>
      </c>
    </row>
    <row r="13" spans="1:8" ht="32.25" thickBot="1" x14ac:dyDescent="0.3">
      <c r="A13" s="1"/>
      <c r="B13" s="149" t="s">
        <v>78</v>
      </c>
      <c r="C13" s="150" t="s">
        <v>65</v>
      </c>
      <c r="D13" s="151">
        <v>22.5</v>
      </c>
      <c r="E13" s="151">
        <v>3</v>
      </c>
      <c r="F13" s="151">
        <v>1</v>
      </c>
      <c r="G13" s="151">
        <v>121</v>
      </c>
    </row>
    <row r="14" spans="1:8" ht="16.5" thickBot="1" x14ac:dyDescent="0.3">
      <c r="A14" s="1"/>
      <c r="B14" s="115" t="s">
        <v>123</v>
      </c>
      <c r="C14" s="105">
        <v>75</v>
      </c>
      <c r="D14" s="108">
        <v>10.35</v>
      </c>
      <c r="E14" s="108">
        <v>31.2</v>
      </c>
      <c r="F14" s="140">
        <v>9.4499999999999993</v>
      </c>
      <c r="G14" s="108">
        <v>360</v>
      </c>
    </row>
    <row r="15" spans="1:8" ht="16.5" thickBot="1" x14ac:dyDescent="0.3">
      <c r="A15" s="1"/>
      <c r="B15" s="112" t="s">
        <v>79</v>
      </c>
      <c r="C15" s="119">
        <v>150</v>
      </c>
      <c r="D15" s="108">
        <v>2.1</v>
      </c>
      <c r="E15" s="108">
        <v>4.05</v>
      </c>
      <c r="F15" s="108">
        <v>22.35</v>
      </c>
      <c r="G15" s="140">
        <v>100</v>
      </c>
    </row>
    <row r="16" spans="1:8" ht="16.5" thickBot="1" x14ac:dyDescent="0.3">
      <c r="A16" s="1"/>
      <c r="B16" s="109" t="s">
        <v>139</v>
      </c>
      <c r="C16" s="119">
        <v>200</v>
      </c>
      <c r="D16" s="108">
        <v>0.2</v>
      </c>
      <c r="E16" s="108">
        <v>0.1</v>
      </c>
      <c r="F16" s="108">
        <v>16.8</v>
      </c>
      <c r="G16" s="108">
        <v>56</v>
      </c>
    </row>
    <row r="17" spans="1:7" ht="16.5" thickBot="1" x14ac:dyDescent="0.3">
      <c r="A17" s="1"/>
      <c r="B17" s="112" t="s">
        <v>63</v>
      </c>
      <c r="C17" s="120">
        <v>30</v>
      </c>
      <c r="D17" s="108">
        <v>1.98</v>
      </c>
      <c r="E17" s="108">
        <v>0.36</v>
      </c>
      <c r="F17" s="108">
        <v>10.26</v>
      </c>
      <c r="G17" s="108">
        <v>54.3</v>
      </c>
    </row>
    <row r="18" spans="1:7" ht="16.5" thickBot="1" x14ac:dyDescent="0.3">
      <c r="A18" s="1"/>
      <c r="B18" s="109" t="s">
        <v>73</v>
      </c>
      <c r="C18" s="119">
        <v>30</v>
      </c>
      <c r="D18" s="103">
        <v>2.2799999999999998</v>
      </c>
      <c r="E18" s="103">
        <v>0.27</v>
      </c>
      <c r="F18" s="103">
        <v>14.01</v>
      </c>
      <c r="G18" s="103">
        <v>69.3</v>
      </c>
    </row>
    <row r="19" spans="1:7" x14ac:dyDescent="0.25">
      <c r="A19" s="1"/>
      <c r="B19" s="3" t="s">
        <v>10</v>
      </c>
      <c r="C19" s="1"/>
      <c r="D19" s="1">
        <f>SUM(D12:D18)</f>
        <v>40.910000000000004</v>
      </c>
      <c r="E19" s="1">
        <f>SUM(E12:E18)</f>
        <v>43.230000000000004</v>
      </c>
      <c r="F19" s="1">
        <f>SUM(F12:F18)</f>
        <v>81.780000000000015</v>
      </c>
      <c r="G19" s="1">
        <f>SUM(G12:G18)</f>
        <v>835.3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1.0567098508922024</v>
      </c>
      <c r="F20" s="1">
        <f>F19/D19</f>
        <v>1.9990222439501346</v>
      </c>
      <c r="G20" s="1"/>
    </row>
    <row r="21" spans="1:7" x14ac:dyDescent="0.25">
      <c r="A21" s="1"/>
      <c r="B21" s="154" t="s">
        <v>66</v>
      </c>
      <c r="C21" s="165"/>
      <c r="D21" s="165"/>
      <c r="E21" s="165"/>
      <c r="F21" s="166"/>
      <c r="G21" s="1">
        <f>G19*65/G31</f>
        <v>31.194771617351336</v>
      </c>
    </row>
    <row r="22" spans="1:7" x14ac:dyDescent="0.25">
      <c r="A22" s="1"/>
      <c r="B22" s="154" t="s">
        <v>67</v>
      </c>
      <c r="C22" s="165"/>
      <c r="D22" s="165"/>
      <c r="E22" s="165"/>
      <c r="F22" s="166"/>
      <c r="G22" s="1">
        <f>G19*75/G31</f>
        <v>35.99396725079</v>
      </c>
    </row>
    <row r="23" spans="1:7" ht="15.75" thickBot="1" x14ac:dyDescent="0.3">
      <c r="A23" s="1"/>
      <c r="B23" s="25" t="s">
        <v>13</v>
      </c>
      <c r="C23" s="26"/>
      <c r="D23" s="26"/>
      <c r="E23" s="26"/>
      <c r="F23" s="26"/>
      <c r="G23" s="26"/>
    </row>
    <row r="24" spans="1:7" ht="16.5" thickBot="1" x14ac:dyDescent="0.3">
      <c r="A24" s="33"/>
      <c r="B24" s="89" t="s">
        <v>124</v>
      </c>
      <c r="C24" s="54" t="s">
        <v>61</v>
      </c>
      <c r="D24" s="43">
        <v>15.8</v>
      </c>
      <c r="E24" s="43">
        <v>10.5</v>
      </c>
      <c r="F24" s="43">
        <v>19</v>
      </c>
      <c r="G24" s="43">
        <v>227.2</v>
      </c>
    </row>
    <row r="25" spans="1:7" ht="16.5" thickBot="1" x14ac:dyDescent="0.3">
      <c r="A25" s="33"/>
      <c r="B25" s="60" t="s">
        <v>89</v>
      </c>
      <c r="C25" s="73">
        <v>200</v>
      </c>
      <c r="D25" s="21">
        <v>4.2</v>
      </c>
      <c r="E25" s="21">
        <v>4</v>
      </c>
      <c r="F25" s="21">
        <v>18</v>
      </c>
      <c r="G25" s="21">
        <v>124.8</v>
      </c>
    </row>
    <row r="26" spans="1:7" ht="15.75" x14ac:dyDescent="0.25">
      <c r="A26" s="1"/>
      <c r="B26" s="60" t="s">
        <v>102</v>
      </c>
      <c r="C26" s="73">
        <v>150</v>
      </c>
      <c r="D26" s="30">
        <v>0.6</v>
      </c>
      <c r="E26" s="30">
        <v>0.6</v>
      </c>
      <c r="F26" s="30">
        <v>14.7</v>
      </c>
      <c r="G26" s="30">
        <v>51.2</v>
      </c>
    </row>
    <row r="27" spans="1:7" x14ac:dyDescent="0.25">
      <c r="A27" s="1"/>
      <c r="B27" s="3" t="s">
        <v>10</v>
      </c>
      <c r="C27" s="1"/>
      <c r="D27" s="1">
        <f>SUM(D24:D26)</f>
        <v>20.6</v>
      </c>
      <c r="E27" s="1">
        <f>SUM(E24:E26)</f>
        <v>15.1</v>
      </c>
      <c r="F27" s="1">
        <f>SUM(F24:F26)</f>
        <v>51.7</v>
      </c>
      <c r="G27" s="1">
        <f>SUM(G24:G26)</f>
        <v>403.2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0.73300970873786397</v>
      </c>
      <c r="F28" s="1">
        <f>F27/D27</f>
        <v>2.5097087378640777</v>
      </c>
      <c r="G28" s="1"/>
    </row>
    <row r="29" spans="1:7" x14ac:dyDescent="0.25">
      <c r="A29" s="1"/>
      <c r="B29" s="154" t="s">
        <v>66</v>
      </c>
      <c r="C29" s="165"/>
      <c r="D29" s="165"/>
      <c r="E29" s="165"/>
      <c r="F29" s="166"/>
      <c r="G29" s="1">
        <f>G27*65/G31</f>
        <v>15.05774202815283</v>
      </c>
    </row>
    <row r="30" spans="1:7" x14ac:dyDescent="0.25">
      <c r="A30" s="1"/>
      <c r="B30" s="154" t="s">
        <v>67</v>
      </c>
      <c r="C30" s="165"/>
      <c r="D30" s="165"/>
      <c r="E30" s="165"/>
      <c r="F30" s="166"/>
      <c r="G30" s="1">
        <f>G27*75/G31</f>
        <v>17.374317724791727</v>
      </c>
    </row>
    <row r="31" spans="1:7" x14ac:dyDescent="0.25">
      <c r="A31" s="1"/>
      <c r="B31" s="3" t="s">
        <v>14</v>
      </c>
      <c r="C31" s="1"/>
      <c r="D31" s="1">
        <f>D7+D19+D27</f>
        <v>71.040000000000006</v>
      </c>
      <c r="E31" s="1">
        <f>E7+E19+E27</f>
        <v>69.820000000000007</v>
      </c>
      <c r="F31" s="1">
        <f>F7+F19+F27</f>
        <v>194.57999999999998</v>
      </c>
      <c r="G31" s="1">
        <f>G7+G19+G27</f>
        <v>1740.5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0.98282657657657657</v>
      </c>
      <c r="F33" s="1">
        <f>F31/D31</f>
        <v>2.7390202702702697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7" t="s">
        <v>16</v>
      </c>
      <c r="C35" s="158"/>
      <c r="D35" s="158"/>
      <c r="E35" s="158"/>
      <c r="F35" s="159"/>
      <c r="G35" s="163">
        <f>G31*100/2100</f>
        <v>82.88095238095238</v>
      </c>
    </row>
    <row r="36" spans="1:7" x14ac:dyDescent="0.25">
      <c r="A36" s="1"/>
      <c r="B36" s="160"/>
      <c r="C36" s="161"/>
      <c r="D36" s="161"/>
      <c r="E36" s="161"/>
      <c r="F36" s="162"/>
      <c r="G36" s="164"/>
    </row>
    <row r="37" spans="1:7" x14ac:dyDescent="0.25">
      <c r="A37" s="1"/>
      <c r="B37" s="157" t="s">
        <v>15</v>
      </c>
      <c r="C37" s="158"/>
      <c r="D37" s="158"/>
      <c r="E37" s="158"/>
      <c r="F37" s="159"/>
      <c r="G37" s="163">
        <f>G31*100/2300</f>
        <v>75.673913043478265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B39" s="3" t="s">
        <v>51</v>
      </c>
      <c r="C39" s="3"/>
      <c r="D39" s="3"/>
      <c r="E39" s="3"/>
      <c r="F39" s="3"/>
      <c r="G39" s="3"/>
    </row>
    <row r="40" spans="1:7" x14ac:dyDescent="0.25"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53</v>
      </c>
      <c r="C41" s="1"/>
      <c r="D41" s="1">
        <f>D31*D40</f>
        <v>284.16000000000003</v>
      </c>
      <c r="E41" s="1">
        <f>E31*E40</f>
        <v>628.38000000000011</v>
      </c>
      <c r="F41" s="1">
        <f>F31*F40</f>
        <v>778.31999999999994</v>
      </c>
      <c r="G41" s="1"/>
    </row>
    <row r="42" spans="1:7" x14ac:dyDescent="0.25">
      <c r="B42" s="3" t="s">
        <v>54</v>
      </c>
      <c r="C42" s="1"/>
      <c r="D42" s="1">
        <f>D41+E41+F41</f>
        <v>1690.8600000000001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16.805649196266991</v>
      </c>
      <c r="E43" s="1">
        <f>E41*100/D42</f>
        <v>37.163337000106459</v>
      </c>
      <c r="F43" s="1">
        <f>F41*100/D42</f>
        <v>46.03101380362655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"/>
  <sheetViews>
    <sheetView workbookViewId="0">
      <selection activeCell="B15" sqref="B15:G15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24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5.75" x14ac:dyDescent="0.25">
      <c r="A4" s="33"/>
      <c r="B4" s="59" t="s">
        <v>125</v>
      </c>
      <c r="C4" s="54" t="s">
        <v>117</v>
      </c>
      <c r="D4" s="97">
        <v>19.25</v>
      </c>
      <c r="E4" s="97">
        <v>4.87</v>
      </c>
      <c r="F4" s="97">
        <v>13.75</v>
      </c>
      <c r="G4" s="97">
        <v>177</v>
      </c>
    </row>
    <row r="5" spans="1:8" ht="16.5" thickBot="1" x14ac:dyDescent="0.3">
      <c r="A5" s="1"/>
      <c r="B5" s="90" t="s">
        <v>126</v>
      </c>
      <c r="C5" s="66">
        <v>150</v>
      </c>
      <c r="D5" s="19">
        <v>3.45</v>
      </c>
      <c r="E5" s="19">
        <v>4.2</v>
      </c>
      <c r="F5" s="19">
        <v>36.299999999999997</v>
      </c>
      <c r="G5" s="19">
        <v>196.5</v>
      </c>
    </row>
    <row r="6" spans="1:8" ht="17.25" customHeight="1" thickBot="1" x14ac:dyDescent="0.3">
      <c r="A6" s="1"/>
      <c r="B6" s="59" t="s">
        <v>75</v>
      </c>
      <c r="C6" s="91">
        <v>200</v>
      </c>
      <c r="D6" s="20">
        <v>1.4</v>
      </c>
      <c r="E6" s="20">
        <v>1</v>
      </c>
      <c r="F6" s="20">
        <v>15</v>
      </c>
      <c r="G6" s="20">
        <v>78</v>
      </c>
    </row>
    <row r="7" spans="1:8" ht="16.5" thickBot="1" x14ac:dyDescent="0.3">
      <c r="A7" s="1"/>
      <c r="B7" s="90" t="s">
        <v>63</v>
      </c>
      <c r="C7" s="51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54" t="s">
        <v>66</v>
      </c>
      <c r="C10" s="165"/>
      <c r="D10" s="165"/>
      <c r="E10" s="165"/>
      <c r="F10" s="166"/>
      <c r="G10" s="1">
        <f>G8*65/G32</f>
        <v>17.90432727391546</v>
      </c>
    </row>
    <row r="11" spans="1:8" x14ac:dyDescent="0.25">
      <c r="A11" s="1"/>
      <c r="B11" s="154" t="s">
        <v>67</v>
      </c>
      <c r="C11" s="165"/>
      <c r="D11" s="165"/>
      <c r="E11" s="165"/>
      <c r="F11" s="166"/>
      <c r="G11" s="1">
        <f>G8*75/G32</f>
        <v>20.658839162210146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1" t="s">
        <v>149</v>
      </c>
      <c r="C13" s="102">
        <v>50</v>
      </c>
      <c r="D13" s="103">
        <v>1.6</v>
      </c>
      <c r="E13" s="103">
        <v>1.9</v>
      </c>
      <c r="F13" s="103">
        <v>8.4</v>
      </c>
      <c r="G13" s="103">
        <v>132.4</v>
      </c>
    </row>
    <row r="14" spans="1:8" ht="32.25" thickBot="1" x14ac:dyDescent="0.3">
      <c r="A14" s="1"/>
      <c r="B14" s="115" t="s">
        <v>98</v>
      </c>
      <c r="C14" s="102" t="s">
        <v>64</v>
      </c>
      <c r="D14" s="141">
        <v>2.25</v>
      </c>
      <c r="E14" s="141">
        <v>5.75</v>
      </c>
      <c r="F14" s="141">
        <v>7</v>
      </c>
      <c r="G14" s="141">
        <v>90</v>
      </c>
    </row>
    <row r="15" spans="1:8" ht="32.25" thickBot="1" x14ac:dyDescent="0.3">
      <c r="A15" s="1"/>
      <c r="B15" s="101" t="s">
        <v>155</v>
      </c>
      <c r="C15" s="120">
        <v>50</v>
      </c>
      <c r="D15" s="103">
        <v>9.3000000000000007</v>
      </c>
      <c r="E15" s="103">
        <v>12.9</v>
      </c>
      <c r="F15" s="103">
        <v>2.5</v>
      </c>
      <c r="G15" s="103">
        <v>184</v>
      </c>
    </row>
    <row r="16" spans="1:8" ht="15.75" x14ac:dyDescent="0.25">
      <c r="A16" s="1"/>
      <c r="B16" s="142" t="s">
        <v>144</v>
      </c>
      <c r="C16" s="136">
        <v>150</v>
      </c>
      <c r="D16" s="143">
        <v>3</v>
      </c>
      <c r="E16" s="143">
        <v>3</v>
      </c>
      <c r="F16" s="143">
        <v>14.6</v>
      </c>
      <c r="G16" s="144">
        <v>97</v>
      </c>
    </row>
    <row r="17" spans="1:7" ht="16.5" thickBot="1" x14ac:dyDescent="0.3">
      <c r="A17" s="1"/>
      <c r="B17" s="109" t="s">
        <v>93</v>
      </c>
      <c r="C17" s="133">
        <v>200</v>
      </c>
      <c r="D17" s="111">
        <v>0.16</v>
      </c>
      <c r="E17" s="111">
        <v>0.14000000000000001</v>
      </c>
      <c r="F17" s="111">
        <v>17.18</v>
      </c>
      <c r="G17" s="111">
        <v>67.36</v>
      </c>
    </row>
    <row r="18" spans="1:7" ht="16.5" thickBot="1" x14ac:dyDescent="0.3">
      <c r="A18" s="1"/>
      <c r="B18" s="112" t="s">
        <v>63</v>
      </c>
      <c r="C18" s="119">
        <v>40</v>
      </c>
      <c r="D18" s="111">
        <v>2.64</v>
      </c>
      <c r="E18" s="111">
        <v>0.48</v>
      </c>
      <c r="F18" s="111">
        <v>13.68</v>
      </c>
      <c r="G18" s="111">
        <v>72.400000000000006</v>
      </c>
    </row>
    <row r="19" spans="1:7" ht="16.5" thickBot="1" x14ac:dyDescent="0.3">
      <c r="A19" s="1"/>
      <c r="B19" s="109" t="s">
        <v>137</v>
      </c>
      <c r="C19" s="119">
        <v>60</v>
      </c>
      <c r="D19" s="103">
        <v>4.9800000000000004</v>
      </c>
      <c r="E19" s="103">
        <v>5.28</v>
      </c>
      <c r="F19" s="103">
        <v>45.36</v>
      </c>
      <c r="G19" s="103">
        <v>250.8</v>
      </c>
    </row>
    <row r="20" spans="1:7" x14ac:dyDescent="0.25">
      <c r="A20" s="1"/>
      <c r="B20" s="3" t="s">
        <v>10</v>
      </c>
      <c r="C20" s="1"/>
      <c r="D20" s="1">
        <f>SUM(D13:D19)</f>
        <v>23.93</v>
      </c>
      <c r="E20" s="1">
        <f>SUM(E13:E19)</f>
        <v>29.450000000000003</v>
      </c>
      <c r="F20" s="1">
        <f>SUM(F13:F19)</f>
        <v>108.72</v>
      </c>
      <c r="G20" s="1">
        <f>SUM(G13:G19)</f>
        <v>893.96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1.2306727956539909</v>
      </c>
      <c r="F21" s="1">
        <f>F20/D20</f>
        <v>4.5432511491851235</v>
      </c>
      <c r="G21" s="1"/>
    </row>
    <row r="22" spans="1:7" x14ac:dyDescent="0.25">
      <c r="A22" s="1"/>
      <c r="B22" s="154" t="s">
        <v>66</v>
      </c>
      <c r="C22" s="165"/>
      <c r="D22" s="165"/>
      <c r="E22" s="165"/>
      <c r="F22" s="166"/>
      <c r="G22" s="1">
        <f>G20*65/G32</f>
        <v>31.644429438097003</v>
      </c>
    </row>
    <row r="23" spans="1:7" x14ac:dyDescent="0.25">
      <c r="A23" s="1"/>
      <c r="B23" s="154" t="s">
        <v>67</v>
      </c>
      <c r="C23" s="165"/>
      <c r="D23" s="165"/>
      <c r="E23" s="165"/>
      <c r="F23" s="166"/>
      <c r="G23" s="1">
        <f>G20*75/G32</f>
        <v>36.512803197804232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53" t="s">
        <v>127</v>
      </c>
      <c r="C25" s="92" t="s">
        <v>88</v>
      </c>
      <c r="D25" s="32">
        <v>8.6999999999999993</v>
      </c>
      <c r="E25" s="32">
        <v>17.399999999999999</v>
      </c>
      <c r="F25" s="32">
        <v>52.5</v>
      </c>
      <c r="G25" s="32">
        <v>268</v>
      </c>
    </row>
    <row r="26" spans="1:7" ht="15.75" x14ac:dyDescent="0.25">
      <c r="A26" s="1"/>
      <c r="B26" s="60" t="s">
        <v>80</v>
      </c>
      <c r="C26" s="73">
        <v>200</v>
      </c>
      <c r="D26" s="36">
        <v>6</v>
      </c>
      <c r="E26" s="36">
        <v>5</v>
      </c>
      <c r="F26" s="36">
        <v>8</v>
      </c>
      <c r="G26" s="36">
        <v>101</v>
      </c>
    </row>
    <row r="27" spans="1:7" ht="16.5" thickBot="1" x14ac:dyDescent="0.3">
      <c r="A27" s="1"/>
      <c r="B27" s="60" t="s">
        <v>102</v>
      </c>
      <c r="C27" s="73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54" t="s">
        <v>66</v>
      </c>
      <c r="C30" s="165"/>
      <c r="D30" s="165"/>
      <c r="E30" s="165"/>
      <c r="F30" s="166"/>
      <c r="G30" s="1">
        <f>G28*65/G32</f>
        <v>15.451243287987539</v>
      </c>
    </row>
    <row r="31" spans="1:7" x14ac:dyDescent="0.25">
      <c r="A31" s="1"/>
      <c r="B31" s="154" t="s">
        <v>67</v>
      </c>
      <c r="C31" s="165"/>
      <c r="D31" s="165"/>
      <c r="E31" s="165"/>
      <c r="F31" s="166"/>
      <c r="G31" s="1">
        <f>G28*75/G32</f>
        <v>17.828357639985622</v>
      </c>
    </row>
    <row r="32" spans="1:7" x14ac:dyDescent="0.25">
      <c r="A32" s="1"/>
      <c r="B32" s="3" t="s">
        <v>14</v>
      </c>
      <c r="C32" s="1"/>
      <c r="D32" s="1">
        <f>D8+D20+D28</f>
        <v>65.31</v>
      </c>
      <c r="E32" s="1">
        <f>E8+E20+E28</f>
        <v>62.88</v>
      </c>
      <c r="F32" s="1">
        <f>F8+F20+F28</f>
        <v>259.23</v>
      </c>
      <c r="G32" s="1">
        <f>G8+G20+G28</f>
        <v>1836.26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0.96279283417547079</v>
      </c>
      <c r="F34" s="1">
        <f>F32/D32</f>
        <v>3.9692237023426737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G32*100/2100</f>
        <v>87.440952380952382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G32*100/2300</f>
        <v>79.837391304347832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261.24</v>
      </c>
      <c r="E42" s="1">
        <f>E32*E41</f>
        <v>565.92000000000007</v>
      </c>
      <c r="F42" s="1">
        <f>F32*F41</f>
        <v>1036.92</v>
      </c>
      <c r="G42" s="1"/>
    </row>
    <row r="43" spans="1:7" x14ac:dyDescent="0.25">
      <c r="A43" s="1"/>
      <c r="B43" s="3" t="s">
        <v>54</v>
      </c>
      <c r="C43" s="1"/>
      <c r="D43" s="1">
        <f>D42+E42+F42</f>
        <v>1864.0800000000002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14.014419981975021</v>
      </c>
      <c r="E44" s="1">
        <f>E42*100/D43</f>
        <v>30.359212050984937</v>
      </c>
      <c r="F44" s="1">
        <f>F42*100/D43</f>
        <v>55.626367967040039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tabSelected="1" topLeftCell="A4" workbookViewId="0">
      <selection activeCell="B14" sqref="B14:G14"/>
    </sheetView>
  </sheetViews>
  <sheetFormatPr defaultRowHeight="15" x14ac:dyDescent="0.25"/>
  <cols>
    <col min="1" max="1" width="4.7109375" customWidth="1"/>
    <col min="2" max="2" width="39.8554687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25</v>
      </c>
      <c r="C2" s="165"/>
      <c r="D2" s="165"/>
      <c r="E2" s="165"/>
      <c r="F2" s="165"/>
      <c r="G2" s="165"/>
      <c r="H2" s="166"/>
    </row>
    <row r="3" spans="1:8" ht="15.75" thickBot="1" x14ac:dyDescent="0.3">
      <c r="A3" s="1"/>
      <c r="B3" s="154" t="s">
        <v>9</v>
      </c>
      <c r="C3" s="165"/>
      <c r="D3" s="165"/>
      <c r="E3" s="165"/>
      <c r="F3" s="165"/>
      <c r="G3" s="165"/>
      <c r="H3" s="166"/>
    </row>
    <row r="4" spans="1:8" ht="21.75" customHeight="1" thickBot="1" x14ac:dyDescent="0.3">
      <c r="A4" s="1"/>
      <c r="B4" s="50" t="s">
        <v>100</v>
      </c>
      <c r="C4" s="88">
        <v>50</v>
      </c>
      <c r="D4" s="20">
        <v>0.55000000000000004</v>
      </c>
      <c r="E4" s="20">
        <v>0.1</v>
      </c>
      <c r="F4" s="20">
        <v>1.9</v>
      </c>
      <c r="G4" s="20">
        <v>11.5</v>
      </c>
    </row>
    <row r="5" spans="1:8" ht="18.75" customHeight="1" thickBot="1" x14ac:dyDescent="0.3">
      <c r="A5" s="1"/>
      <c r="B5" s="55" t="s">
        <v>128</v>
      </c>
      <c r="C5" s="54">
        <v>100</v>
      </c>
      <c r="D5" s="19">
        <v>11.1</v>
      </c>
      <c r="E5" s="19">
        <v>14.9</v>
      </c>
      <c r="F5" s="19">
        <v>5.6</v>
      </c>
      <c r="G5" s="19">
        <v>200</v>
      </c>
    </row>
    <row r="6" spans="1:8" ht="16.5" thickBot="1" x14ac:dyDescent="0.3">
      <c r="A6" s="1"/>
      <c r="B6" s="59" t="s">
        <v>72</v>
      </c>
      <c r="C6" s="80">
        <v>200</v>
      </c>
      <c r="D6" s="19">
        <v>0.2</v>
      </c>
      <c r="E6" s="19">
        <v>0.06</v>
      </c>
      <c r="F6" s="19">
        <v>13</v>
      </c>
      <c r="G6" s="19">
        <v>53.4</v>
      </c>
    </row>
    <row r="7" spans="1:8" ht="16.5" thickBot="1" x14ac:dyDescent="0.3">
      <c r="A7" s="33"/>
      <c r="B7" s="59" t="s">
        <v>63</v>
      </c>
      <c r="C7" s="80">
        <v>30</v>
      </c>
      <c r="D7" s="11">
        <v>1.98</v>
      </c>
      <c r="E7" s="11">
        <v>0.36</v>
      </c>
      <c r="F7" s="11">
        <v>10.26</v>
      </c>
      <c r="G7" s="11">
        <v>54.3</v>
      </c>
    </row>
    <row r="8" spans="1:8" x14ac:dyDescent="0.25">
      <c r="A8" s="1"/>
      <c r="B8" s="3" t="s">
        <v>10</v>
      </c>
      <c r="C8" s="1"/>
      <c r="D8" s="1">
        <f>SUM(D4:D7)</f>
        <v>13.83</v>
      </c>
      <c r="E8" s="1">
        <f>SUM(E4:E7)</f>
        <v>15.42</v>
      </c>
      <c r="F8" s="1">
        <f>SUM(F4:F7)</f>
        <v>30.759999999999998</v>
      </c>
      <c r="G8" s="1">
        <f>SUM(G4:G7)</f>
        <v>319.2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1.1149674620390455</v>
      </c>
      <c r="F9" s="1">
        <f>F8/D8</f>
        <v>2.2241503976861892</v>
      </c>
      <c r="G9" s="1"/>
    </row>
    <row r="10" spans="1:8" x14ac:dyDescent="0.25">
      <c r="A10" s="1"/>
      <c r="B10" s="154" t="s">
        <v>66</v>
      </c>
      <c r="C10" s="165"/>
      <c r="D10" s="165"/>
      <c r="E10" s="165"/>
      <c r="F10" s="166"/>
      <c r="G10" s="1">
        <f>G8*65/G33</f>
        <v>12.46425567703953</v>
      </c>
    </row>
    <row r="11" spans="1:8" x14ac:dyDescent="0.25">
      <c r="A11" s="1"/>
      <c r="B11" s="154" t="s">
        <v>67</v>
      </c>
      <c r="C11" s="165"/>
      <c r="D11" s="165"/>
      <c r="E11" s="165"/>
      <c r="F11" s="166"/>
      <c r="G11" s="1">
        <f>G8*75/G33</f>
        <v>14.38183347350715</v>
      </c>
    </row>
    <row r="12" spans="1:8" ht="15.75" thickBot="1" x14ac:dyDescent="0.3">
      <c r="A12" s="1"/>
      <c r="B12" s="7" t="s">
        <v>12</v>
      </c>
      <c r="C12" s="8"/>
      <c r="D12" s="8"/>
      <c r="E12" s="8"/>
      <c r="F12" s="8"/>
      <c r="G12" s="8"/>
    </row>
    <row r="13" spans="1:8" ht="16.5" thickBot="1" x14ac:dyDescent="0.3">
      <c r="A13" s="1"/>
      <c r="B13" s="101" t="s">
        <v>156</v>
      </c>
      <c r="C13" s="102">
        <v>50</v>
      </c>
      <c r="D13" s="103">
        <v>1.4</v>
      </c>
      <c r="E13" s="103">
        <v>5.55</v>
      </c>
      <c r="F13" s="103">
        <v>3.25</v>
      </c>
      <c r="G13" s="103">
        <v>68.5</v>
      </c>
    </row>
    <row r="14" spans="1:8" ht="32.25" thickBot="1" x14ac:dyDescent="0.3">
      <c r="A14" s="1"/>
      <c r="B14" s="115" t="s">
        <v>150</v>
      </c>
      <c r="C14" s="102" t="s">
        <v>76</v>
      </c>
      <c r="D14" s="103">
        <v>2.25</v>
      </c>
      <c r="E14" s="103">
        <v>6.25</v>
      </c>
      <c r="F14" s="103">
        <v>14.25</v>
      </c>
      <c r="G14" s="103">
        <v>122.5</v>
      </c>
    </row>
    <row r="15" spans="1:8" ht="18" customHeight="1" thickBot="1" x14ac:dyDescent="0.3">
      <c r="A15" s="1"/>
      <c r="B15" s="115" t="s">
        <v>95</v>
      </c>
      <c r="C15" s="102">
        <v>75</v>
      </c>
      <c r="D15" s="103">
        <v>13.05</v>
      </c>
      <c r="E15" s="103">
        <v>11.85</v>
      </c>
      <c r="F15" s="103">
        <v>5.4</v>
      </c>
      <c r="G15" s="103">
        <v>182.1</v>
      </c>
    </row>
    <row r="16" spans="1:8" ht="16.5" thickBot="1" x14ac:dyDescent="0.3">
      <c r="A16" s="1"/>
      <c r="B16" s="137" t="s">
        <v>69</v>
      </c>
      <c r="C16" s="102">
        <v>150</v>
      </c>
      <c r="D16" s="103">
        <v>3.15</v>
      </c>
      <c r="E16" s="103">
        <v>4.95</v>
      </c>
      <c r="F16" s="106">
        <v>20.100000000000001</v>
      </c>
      <c r="G16" s="106">
        <v>138</v>
      </c>
    </row>
    <row r="17" spans="1:7" ht="16.5" thickBot="1" x14ac:dyDescent="0.3">
      <c r="A17" s="1"/>
      <c r="B17" s="146" t="s">
        <v>138</v>
      </c>
      <c r="C17" s="152">
        <v>200</v>
      </c>
      <c r="D17" s="153">
        <v>0.6</v>
      </c>
      <c r="E17" s="153">
        <v>0.2</v>
      </c>
      <c r="F17" s="153">
        <v>20</v>
      </c>
      <c r="G17" s="153">
        <v>90</v>
      </c>
    </row>
    <row r="18" spans="1:7" ht="16.5" thickBot="1" x14ac:dyDescent="0.3">
      <c r="A18" s="1"/>
      <c r="B18" s="109" t="s">
        <v>63</v>
      </c>
      <c r="C18" s="133">
        <v>30</v>
      </c>
      <c r="D18" s="108">
        <v>1.98</v>
      </c>
      <c r="E18" s="108">
        <v>0.36</v>
      </c>
      <c r="F18" s="108">
        <v>10.26</v>
      </c>
      <c r="G18" s="108">
        <v>54.3</v>
      </c>
    </row>
    <row r="19" spans="1:7" ht="16.5" thickBot="1" x14ac:dyDescent="0.3">
      <c r="A19" s="1"/>
      <c r="B19" s="112" t="s">
        <v>85</v>
      </c>
      <c r="C19" s="134">
        <v>45</v>
      </c>
      <c r="D19" s="103">
        <v>5.8</v>
      </c>
      <c r="E19" s="103">
        <v>7.51</v>
      </c>
      <c r="F19" s="103">
        <v>7.2</v>
      </c>
      <c r="G19" s="103">
        <v>119.7</v>
      </c>
    </row>
    <row r="20" spans="1:7" ht="15.75" x14ac:dyDescent="0.25">
      <c r="A20" s="1"/>
      <c r="B20" s="112" t="s">
        <v>131</v>
      </c>
      <c r="C20" s="134">
        <v>150</v>
      </c>
      <c r="D20" s="121">
        <v>2.25</v>
      </c>
      <c r="E20" s="121">
        <v>0.15</v>
      </c>
      <c r="F20" s="121">
        <v>31.5</v>
      </c>
      <c r="G20" s="121">
        <v>133.5</v>
      </c>
    </row>
    <row r="21" spans="1:7" x14ac:dyDescent="0.25">
      <c r="A21" s="1"/>
      <c r="B21" s="3" t="s">
        <v>10</v>
      </c>
      <c r="C21" s="1"/>
      <c r="D21" s="1">
        <f>SUM(D13:D20)</f>
        <v>30.48</v>
      </c>
      <c r="E21" s="1">
        <f>SUM(E13:E20)</f>
        <v>36.819999999999993</v>
      </c>
      <c r="F21" s="1">
        <f>SUM(F13:F20)</f>
        <v>111.96000000000001</v>
      </c>
      <c r="G21" s="1">
        <f>SUM(G13:G20)</f>
        <v>908.6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1.2080052493438318</v>
      </c>
      <c r="F22" s="1">
        <f>F21/D21</f>
        <v>3.673228346456693</v>
      </c>
      <c r="G22" s="1"/>
    </row>
    <row r="23" spans="1:7" x14ac:dyDescent="0.25">
      <c r="A23" s="1"/>
      <c r="B23" s="154" t="s">
        <v>66</v>
      </c>
      <c r="C23" s="165"/>
      <c r="D23" s="165"/>
      <c r="E23" s="165"/>
      <c r="F23" s="166"/>
      <c r="G23" s="1">
        <f>G21*65/G33</f>
        <v>35.47939444911691</v>
      </c>
    </row>
    <row r="24" spans="1:7" x14ac:dyDescent="0.25">
      <c r="A24" s="1"/>
      <c r="B24" s="154" t="s">
        <v>67</v>
      </c>
      <c r="C24" s="165"/>
      <c r="D24" s="165"/>
      <c r="E24" s="165"/>
      <c r="F24" s="166"/>
      <c r="G24" s="1">
        <f>G21*75/G33</f>
        <v>40.937762825904123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60" t="s">
        <v>109</v>
      </c>
      <c r="C26" s="54" t="s">
        <v>110</v>
      </c>
      <c r="D26" s="95">
        <v>6.1</v>
      </c>
      <c r="E26" s="94">
        <v>4.75</v>
      </c>
      <c r="F26" s="94">
        <v>27.52</v>
      </c>
      <c r="G26" s="94">
        <v>173.3</v>
      </c>
    </row>
    <row r="27" spans="1:7" ht="16.5" thickBot="1" x14ac:dyDescent="0.3">
      <c r="A27" s="1"/>
      <c r="B27" s="60" t="s">
        <v>82</v>
      </c>
      <c r="C27" s="58">
        <v>200</v>
      </c>
      <c r="D27" s="19">
        <v>3.6</v>
      </c>
      <c r="E27" s="19">
        <v>2.8</v>
      </c>
      <c r="F27" s="19">
        <v>17.600000000000001</v>
      </c>
      <c r="G27" s="29">
        <v>196</v>
      </c>
    </row>
    <row r="28" spans="1:7" ht="15.75" x14ac:dyDescent="0.25">
      <c r="A28" s="1"/>
      <c r="B28" s="60" t="s">
        <v>102</v>
      </c>
      <c r="C28" s="51">
        <v>200</v>
      </c>
      <c r="D28" s="32">
        <v>0.6</v>
      </c>
      <c r="E28" s="36">
        <v>0.6</v>
      </c>
      <c r="F28" s="32">
        <v>14.7</v>
      </c>
      <c r="G28" s="36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54" t="s">
        <v>66</v>
      </c>
      <c r="C31" s="165"/>
      <c r="D31" s="165"/>
      <c r="E31" s="165"/>
      <c r="F31" s="166"/>
      <c r="G31" s="1">
        <f>G29*65/G33</f>
        <v>17.056349873843565</v>
      </c>
    </row>
    <row r="32" spans="1:7" ht="15" customHeight="1" x14ac:dyDescent="0.25">
      <c r="A32" s="1"/>
      <c r="B32" s="154" t="s">
        <v>67</v>
      </c>
      <c r="C32" s="165"/>
      <c r="D32" s="165"/>
      <c r="E32" s="165"/>
      <c r="F32" s="166"/>
      <c r="G32" s="1">
        <f>G29*75/G33</f>
        <v>19.68040370058873</v>
      </c>
    </row>
    <row r="33" spans="1:7" ht="15" customHeight="1" x14ac:dyDescent="0.25">
      <c r="A33" s="1"/>
      <c r="B33" s="3" t="s">
        <v>14</v>
      </c>
      <c r="C33" s="1"/>
      <c r="D33" s="1">
        <f>D8+D21+D29</f>
        <v>54.61</v>
      </c>
      <c r="E33" s="1">
        <f>E8+E21+E29</f>
        <v>60.389999999999993</v>
      </c>
      <c r="F33" s="1">
        <f>F8+F21+F29</f>
        <v>202.54000000000002</v>
      </c>
      <c r="G33" s="1">
        <f>G8+G21+G29</f>
        <v>1664.6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1.1058414209851675</v>
      </c>
      <c r="F35" s="1">
        <f>F33/D33</f>
        <v>3.7088445339681382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79.266666666666666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72.373913043478254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218.44</v>
      </c>
      <c r="E42" s="1">
        <f>E33*E41</f>
        <v>543.51</v>
      </c>
      <c r="F42" s="1">
        <f>F33*F41</f>
        <v>810.16000000000008</v>
      </c>
      <c r="G42" s="1"/>
    </row>
    <row r="43" spans="1:7" x14ac:dyDescent="0.25">
      <c r="A43" s="1"/>
      <c r="B43" s="3" t="s">
        <v>54</v>
      </c>
      <c r="C43" s="1"/>
      <c r="D43" s="1">
        <f>D42+E42+F42</f>
        <v>1572.1100000000001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13.894702024667485</v>
      </c>
      <c r="E44" s="1">
        <f>E42*100/D43</f>
        <v>34.572008320028495</v>
      </c>
      <c r="F44" s="1">
        <f>F42*100/D43</f>
        <v>51.533289655304024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B46" s="47" t="s">
        <v>91</v>
      </c>
      <c r="D46" t="s">
        <v>92</v>
      </c>
    </row>
    <row r="48" spans="1:7" ht="15" customHeight="1" x14ac:dyDescent="0.25"/>
    <row r="50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26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9.5" thickBot="1" x14ac:dyDescent="0.3">
      <c r="A4" s="1"/>
      <c r="B4" s="12"/>
      <c r="C4" s="17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8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ht="15.75" thickBot="1" x14ac:dyDescent="0.3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27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28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29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7" workbookViewId="0">
      <selection activeCell="E5" sqref="E5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67" t="s">
        <v>30</v>
      </c>
      <c r="B1" s="168"/>
      <c r="C1" s="168"/>
      <c r="D1" s="168"/>
      <c r="E1" s="168"/>
      <c r="F1" s="168"/>
      <c r="G1" s="168"/>
      <c r="H1" s="169"/>
    </row>
    <row r="2" spans="1:8" x14ac:dyDescent="0.25">
      <c r="A2" s="170"/>
      <c r="B2" s="171"/>
      <c r="C2" s="171"/>
      <c r="D2" s="171"/>
      <c r="E2" s="171"/>
      <c r="F2" s="171"/>
      <c r="G2" s="171"/>
      <c r="H2" s="172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80.88</v>
      </c>
      <c r="E4" s="1">
        <v>55.9</v>
      </c>
      <c r="F4" s="1">
        <v>227.2</v>
      </c>
      <c r="G4" s="49">
        <v>1661.3</v>
      </c>
      <c r="H4" s="1"/>
    </row>
    <row r="5" spans="1:8" x14ac:dyDescent="0.25">
      <c r="A5" s="1"/>
      <c r="B5" s="3" t="s">
        <v>32</v>
      </c>
      <c r="C5" s="1"/>
      <c r="D5" s="1">
        <v>84.05</v>
      </c>
      <c r="E5" s="1">
        <v>55.11</v>
      </c>
      <c r="F5" s="1">
        <v>212.79</v>
      </c>
      <c r="G5" s="1">
        <v>1586.61</v>
      </c>
      <c r="H5" s="1"/>
    </row>
    <row r="6" spans="1:8" x14ac:dyDescent="0.25">
      <c r="A6" s="1"/>
      <c r="B6" s="3" t="s">
        <v>33</v>
      </c>
      <c r="C6" s="1"/>
      <c r="D6" s="1">
        <v>56.08</v>
      </c>
      <c r="E6" s="1">
        <v>56.47</v>
      </c>
      <c r="F6" s="1">
        <v>255.71</v>
      </c>
      <c r="G6" s="49">
        <v>1779.6</v>
      </c>
      <c r="H6" s="1"/>
    </row>
    <row r="7" spans="1:8" x14ac:dyDescent="0.25">
      <c r="A7" s="1"/>
      <c r="B7" s="3" t="s">
        <v>34</v>
      </c>
      <c r="C7" s="1"/>
      <c r="D7" s="1">
        <v>67.36</v>
      </c>
      <c r="E7" s="1">
        <v>54.27</v>
      </c>
      <c r="F7" s="1">
        <v>252.73</v>
      </c>
      <c r="G7" s="49">
        <v>1698.12</v>
      </c>
      <c r="H7" s="1"/>
    </row>
    <row r="8" spans="1:8" x14ac:dyDescent="0.25">
      <c r="A8" s="1"/>
      <c r="B8" s="3" t="s">
        <v>35</v>
      </c>
      <c r="C8" s="1"/>
      <c r="D8" s="1">
        <v>53.57</v>
      </c>
      <c r="E8" s="1">
        <v>70.14</v>
      </c>
      <c r="F8" s="1">
        <v>272.3</v>
      </c>
      <c r="G8" s="1">
        <v>1796.9</v>
      </c>
      <c r="H8" s="1"/>
    </row>
    <row r="9" spans="1:8" x14ac:dyDescent="0.25">
      <c r="A9" s="1"/>
      <c r="B9" s="3" t="s">
        <v>36</v>
      </c>
      <c r="C9" s="1"/>
      <c r="D9" s="1">
        <v>57.11</v>
      </c>
      <c r="E9" s="1">
        <v>66.489999999999995</v>
      </c>
      <c r="F9" s="1">
        <v>248.11</v>
      </c>
      <c r="G9" s="1">
        <v>1712.55</v>
      </c>
      <c r="H9" s="1"/>
    </row>
    <row r="10" spans="1:8" x14ac:dyDescent="0.25">
      <c r="A10" s="1"/>
      <c r="B10" s="3" t="s">
        <v>37</v>
      </c>
      <c r="C10" s="1"/>
      <c r="D10" s="1">
        <v>76.209999999999994</v>
      </c>
      <c r="E10" s="1">
        <v>58.44</v>
      </c>
      <c r="F10" s="1">
        <v>231.88</v>
      </c>
      <c r="G10" s="1">
        <v>1863.67</v>
      </c>
      <c r="H10" s="1"/>
    </row>
    <row r="11" spans="1:8" x14ac:dyDescent="0.25">
      <c r="A11" s="1"/>
      <c r="B11" s="3" t="s">
        <v>38</v>
      </c>
      <c r="C11" s="1"/>
      <c r="D11" s="1">
        <v>71.040000000000006</v>
      </c>
      <c r="E11" s="1">
        <v>69.819999999999993</v>
      </c>
      <c r="F11" s="1">
        <v>249.65</v>
      </c>
      <c r="G11" s="1">
        <v>1740.5</v>
      </c>
      <c r="H11" s="1"/>
    </row>
    <row r="12" spans="1:8" x14ac:dyDescent="0.25">
      <c r="A12" s="1"/>
      <c r="B12" s="3" t="s">
        <v>39</v>
      </c>
      <c r="C12" s="1"/>
      <c r="D12" s="1">
        <v>65.31</v>
      </c>
      <c r="E12" s="1">
        <v>62.88</v>
      </c>
      <c r="F12" s="1">
        <v>259.23</v>
      </c>
      <c r="G12" s="1">
        <v>1836.26</v>
      </c>
      <c r="H12" s="1"/>
    </row>
    <row r="13" spans="1:8" x14ac:dyDescent="0.25">
      <c r="A13" s="1"/>
      <c r="B13" s="3" t="s">
        <v>40</v>
      </c>
      <c r="C13" s="1"/>
      <c r="D13" s="1">
        <v>54.61</v>
      </c>
      <c r="E13" s="1">
        <v>54.84</v>
      </c>
      <c r="F13" s="1">
        <v>287.92</v>
      </c>
      <c r="G13" s="49">
        <v>1605.7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666.21999999999991</v>
      </c>
      <c r="E19" s="1">
        <f>SUM(E4:E17)</f>
        <v>604.36</v>
      </c>
      <c r="F19" s="1">
        <f>SUM(F4:F17)</f>
        <v>2497.5200000000004</v>
      </c>
      <c r="G19" s="1">
        <f>SUM(G4:G17)</f>
        <v>17281.21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63">
        <f>D19/D24</f>
        <v>66.621999999999986</v>
      </c>
      <c r="E21" s="163">
        <f t="shared" ref="E21:G21" si="0">E19/E24</f>
        <v>60.436</v>
      </c>
      <c r="F21" s="163">
        <f t="shared" si="0"/>
        <v>249.75200000000004</v>
      </c>
      <c r="G21" s="163">
        <f t="shared" si="0"/>
        <v>1728.1209999999999</v>
      </c>
      <c r="H21" s="1"/>
    </row>
    <row r="22" spans="1:8" x14ac:dyDescent="0.25">
      <c r="A22" s="1"/>
      <c r="B22" s="1"/>
      <c r="C22" s="1"/>
      <c r="D22" s="164"/>
      <c r="E22" s="164"/>
      <c r="F22" s="164"/>
      <c r="G22" s="16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0.90714778901864268</v>
      </c>
      <c r="F26" s="1">
        <f>F21/D21</f>
        <v>3.7487916904325913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2664.8799999999997</v>
      </c>
      <c r="E32" s="1">
        <f t="shared" ref="E32:F32" si="1">E19*E30</f>
        <v>5439.24</v>
      </c>
      <c r="F32" s="1">
        <f t="shared" si="1"/>
        <v>9990.0800000000017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18094.2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14.727813332449069</v>
      </c>
      <c r="E36" s="1">
        <f>E32*100/D34</f>
        <v>30.060682428623537</v>
      </c>
      <c r="F36" s="1">
        <f>F32*100/D34</f>
        <v>55.211504238927404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67" t="s">
        <v>46</v>
      </c>
      <c r="B1" s="168"/>
      <c r="C1" s="168"/>
      <c r="D1" s="168"/>
      <c r="E1" s="168"/>
      <c r="F1" s="168"/>
      <c r="G1" s="168"/>
      <c r="H1" s="169"/>
    </row>
    <row r="2" spans="1:8" x14ac:dyDescent="0.25">
      <c r="A2" s="170"/>
      <c r="B2" s="171"/>
      <c r="C2" s="171"/>
      <c r="D2" s="171"/>
      <c r="E2" s="171"/>
      <c r="F2" s="171"/>
      <c r="G2" s="171"/>
      <c r="H2" s="172"/>
    </row>
    <row r="3" spans="1:8" ht="30" x14ac:dyDescent="0.25">
      <c r="A3" s="1"/>
      <c r="B3" s="154"/>
      <c r="C3" s="156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19.329999999999998</v>
      </c>
      <c r="E4" s="1">
        <v>32.03</v>
      </c>
      <c r="F4" s="1">
        <v>13.62</v>
      </c>
      <c r="G4" s="1"/>
      <c r="H4" s="1"/>
    </row>
    <row r="5" spans="1:8" x14ac:dyDescent="0.25">
      <c r="A5" s="1"/>
      <c r="B5" s="3" t="s">
        <v>32</v>
      </c>
      <c r="C5" s="1"/>
      <c r="D5" s="1">
        <v>18.89</v>
      </c>
      <c r="E5" s="1">
        <v>33.54</v>
      </c>
      <c r="F5" s="1">
        <v>15.08</v>
      </c>
      <c r="G5" s="1"/>
      <c r="H5" s="1"/>
    </row>
    <row r="6" spans="1:8" x14ac:dyDescent="0.25">
      <c r="A6" s="1"/>
      <c r="B6" s="3" t="s">
        <v>33</v>
      </c>
      <c r="C6" s="1"/>
      <c r="D6" s="1">
        <v>21.03</v>
      </c>
      <c r="E6" s="1">
        <v>32.909999999999997</v>
      </c>
      <c r="F6" s="1">
        <v>15.44</v>
      </c>
      <c r="G6" s="1"/>
      <c r="H6" s="1"/>
    </row>
    <row r="7" spans="1:8" x14ac:dyDescent="0.25">
      <c r="A7" s="1"/>
      <c r="B7" s="3" t="s">
        <v>34</v>
      </c>
      <c r="C7" s="1"/>
      <c r="D7" s="1">
        <v>19.61</v>
      </c>
      <c r="E7" s="1">
        <v>32.729999999999997</v>
      </c>
      <c r="F7" s="1">
        <v>15.25</v>
      </c>
      <c r="G7" s="1"/>
      <c r="H7" s="1"/>
    </row>
    <row r="8" spans="1:8" x14ac:dyDescent="0.25">
      <c r="A8" s="1"/>
      <c r="B8" s="3" t="s">
        <v>35</v>
      </c>
      <c r="C8" s="1"/>
      <c r="D8" s="1">
        <v>19.329999999999998</v>
      </c>
      <c r="E8" s="1">
        <v>32.75</v>
      </c>
      <c r="F8" s="1">
        <v>14.9</v>
      </c>
      <c r="G8" s="1"/>
      <c r="H8" s="1"/>
    </row>
    <row r="9" spans="1:8" x14ac:dyDescent="0.25">
      <c r="A9" s="1"/>
      <c r="B9" s="3" t="s">
        <v>36</v>
      </c>
      <c r="C9" s="1"/>
      <c r="D9" s="1">
        <v>20.8</v>
      </c>
      <c r="E9" s="1">
        <v>33.630000000000003</v>
      </c>
      <c r="F9" s="1">
        <v>15.04</v>
      </c>
      <c r="G9" s="1"/>
      <c r="H9" s="1"/>
    </row>
    <row r="10" spans="1:8" x14ac:dyDescent="0.25">
      <c r="A10" s="1"/>
      <c r="B10" s="3" t="s">
        <v>37</v>
      </c>
      <c r="C10" s="1"/>
      <c r="D10" s="1">
        <v>19.47</v>
      </c>
      <c r="E10" s="1">
        <v>33.880000000000003</v>
      </c>
      <c r="F10" s="1">
        <v>16.149999999999999</v>
      </c>
      <c r="G10" s="1"/>
      <c r="H10" s="1"/>
    </row>
    <row r="11" spans="1:8" x14ac:dyDescent="0.25">
      <c r="A11" s="1"/>
      <c r="B11" s="3" t="s">
        <v>38</v>
      </c>
      <c r="C11" s="1"/>
      <c r="D11" s="1">
        <v>21.63</v>
      </c>
      <c r="E11" s="1">
        <v>31.19</v>
      </c>
      <c r="F11" s="1">
        <v>15.05</v>
      </c>
      <c r="G11" s="1"/>
      <c r="H11" s="1"/>
    </row>
    <row r="12" spans="1:8" x14ac:dyDescent="0.25">
      <c r="A12" s="1"/>
      <c r="B12" s="3" t="s">
        <v>39</v>
      </c>
      <c r="C12" s="1"/>
      <c r="D12" s="1">
        <v>20.65</v>
      </c>
      <c r="E12" s="1">
        <v>31.64</v>
      </c>
      <c r="F12" s="1">
        <v>15.45</v>
      </c>
      <c r="G12" s="1"/>
      <c r="H12" s="1"/>
    </row>
    <row r="13" spans="1:8" x14ac:dyDescent="0.25">
      <c r="A13" s="1"/>
      <c r="B13" s="3" t="s">
        <v>40</v>
      </c>
      <c r="C13" s="1"/>
      <c r="D13" s="1">
        <v>14.9</v>
      </c>
      <c r="E13" s="1">
        <v>34.39</v>
      </c>
      <c r="F13" s="1">
        <v>17.68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73"/>
      <c r="C18" s="156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195.64</v>
      </c>
      <c r="E19" s="1">
        <f>SUM(E4:E17)</f>
        <v>328.68999999999994</v>
      </c>
      <c r="F19" s="1">
        <f>SUM(F4:F17)</f>
        <v>153.66000000000003</v>
      </c>
      <c r="G19" s="1"/>
      <c r="H19" s="1"/>
    </row>
    <row r="20" spans="1:8" x14ac:dyDescent="0.25">
      <c r="A20" s="1"/>
      <c r="B20" s="173"/>
      <c r="C20" s="156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63">
        <f>D19/D24</f>
        <v>19.564</v>
      </c>
      <c r="E21" s="163">
        <f t="shared" ref="E21:F21" si="0">E19/E24</f>
        <v>32.868999999999993</v>
      </c>
      <c r="F21" s="163">
        <f t="shared" si="0"/>
        <v>15.366000000000003</v>
      </c>
      <c r="G21" s="163"/>
      <c r="H21" s="1"/>
    </row>
    <row r="22" spans="1:8" x14ac:dyDescent="0.25">
      <c r="A22" s="1"/>
      <c r="B22" s="1"/>
      <c r="C22" s="1"/>
      <c r="D22" s="164"/>
      <c r="E22" s="164"/>
      <c r="F22" s="164"/>
      <c r="G22" s="16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73"/>
      <c r="C25" s="156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2024-11-27T13:50:05Z</dcterms:modified>
</cp:coreProperties>
</file>